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Ls720dnb391\共有フォルダ\40   (公２)  産業人材育成事業\1)高度人材育成プログラム\1-1-1)研修型インターンシップ\1-4)書式\R06\"/>
    </mc:Choice>
  </mc:AlternateContent>
  <xr:revisionPtr revIDLastSave="0" documentId="13_ncr:1_{DFA66CB7-FFC5-486A-9FCD-58D53FFF2D2E}" xr6:coauthVersionLast="47" xr6:coauthVersionMax="47" xr10:uidLastSave="{00000000-0000-0000-0000-000000000000}"/>
  <bookViews>
    <workbookView xWindow="2790" yWindow="945" windowWidth="25710" windowHeight="14235" xr2:uid="{00000000-000D-0000-FFFF-FFFF00000000}"/>
  </bookViews>
  <sheets>
    <sheet name="main" sheetId="1" r:id="rId1"/>
    <sheet name="example" sheetId="2" r:id="rId2"/>
    <sheet name="forAdmin" sheetId="3" r:id="rId3"/>
  </sheets>
  <definedNames>
    <definedName name="_xlnm.Print_Area" localSheetId="1">example!$A$1:$BC$103</definedName>
    <definedName name="_xlnm.Print_Area" localSheetId="0">main!$A$1:$BC$102</definedName>
    <definedName name="Z_443FD75E_66CA_4A0B_81DA_E92F11D790C4_.wvu.PrintArea" localSheetId="1">example!$A$2:$BC$99</definedName>
    <definedName name="Z_443FD75E_66CA_4A0B_81DA_E92F11D790C4_.wvu.PrintArea" localSheetId="0">main!$A$2:$BC$98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3" i="3" l="1"/>
  <c r="CH3" i="3"/>
  <c r="CG3" i="3"/>
  <c r="CF3" i="3"/>
  <c r="CE3" i="3"/>
  <c r="CD3" i="3"/>
  <c r="CC3" i="3"/>
  <c r="CA3" i="3"/>
  <c r="BZ3" i="3"/>
  <c r="BY3" i="3"/>
  <c r="BX3" i="3"/>
  <c r="BW3" i="3"/>
  <c r="BV3" i="3"/>
  <c r="BU3" i="3"/>
  <c r="BT3" i="3"/>
  <c r="BS3" i="3"/>
  <c r="BR3" i="3"/>
  <c r="BQ3" i="3"/>
  <c r="BP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H3" i="3"/>
  <c r="AG3" i="3"/>
  <c r="AF3" i="3"/>
  <c r="AE3" i="3"/>
  <c r="AD3" i="3"/>
  <c r="AC3" i="3"/>
  <c r="AB3" i="3"/>
  <c r="AA3" i="3"/>
  <c r="Z3" i="3"/>
  <c r="Y3" i="3"/>
  <c r="X3" i="3"/>
  <c r="W3" i="3"/>
  <c r="V3" i="3"/>
  <c r="U3" i="3"/>
  <c r="T3" i="3"/>
  <c r="S3" i="3"/>
  <c r="R3" i="3"/>
  <c r="Q3" i="3"/>
  <c r="P3" i="3"/>
  <c r="O3" i="3"/>
  <c r="N3" i="3"/>
  <c r="L3" i="3"/>
  <c r="K3" i="3"/>
  <c r="J3" i="3"/>
  <c r="I3" i="3"/>
  <c r="H3" i="3"/>
  <c r="G3" i="3"/>
  <c r="C5" i="2" s="1"/>
  <c r="F3" i="3"/>
  <c r="E3" i="3"/>
  <c r="B3" i="3"/>
  <c r="E95" i="2"/>
  <c r="C60" i="2"/>
  <c r="C27" i="2"/>
  <c r="C3" i="2"/>
  <c r="C59"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pc16</author>
    <author>kpec11</author>
    <author>pc18</author>
  </authors>
  <commentList>
    <comment ref="C29" authorId="0" shapeId="0" xr:uid="{00000000-0006-0000-0000-000001000000}">
      <text>
        <r>
          <rPr>
            <b/>
            <sz val="11"/>
            <color rgb="FFFF0000"/>
            <rFont val="ＭＳ Ｐゴシック"/>
            <family val="3"/>
            <charset val="128"/>
          </rPr>
          <t>学生がエントリーする際に見る重要なポイントです。</t>
        </r>
        <r>
          <rPr>
            <b/>
            <sz val="11"/>
            <color rgb="FFFF0000"/>
            <rFont val="ＭＳ Ｐゴシック"/>
            <family val="3"/>
            <charset val="128"/>
          </rPr>
          <t xml:space="preserve">
</t>
        </r>
        <r>
          <rPr>
            <b/>
            <sz val="11"/>
            <color rgb="FFFF0000"/>
            <rFont val="ＭＳ Ｐゴシック"/>
            <family val="3"/>
            <charset val="128"/>
          </rPr>
          <t>学生がイメージし易いように、出来るかぎり具体的にご記入ください。</t>
        </r>
        <r>
          <rPr>
            <b/>
            <sz val="11"/>
            <color rgb="FFFF0000"/>
            <rFont val="ＭＳ Ｐゴシック"/>
            <family val="3"/>
            <charset val="128"/>
          </rPr>
          <t xml:space="preserve">
</t>
        </r>
        <r>
          <rPr>
            <b/>
            <sz val="11"/>
            <color rgb="FFFF0000"/>
            <rFont val="ＭＳ Ｐゴシック"/>
            <family val="3"/>
            <charset val="128"/>
          </rPr>
          <t>専門分野に関する実習内容がある場合には、</t>
        </r>
        <r>
          <rPr>
            <b/>
            <sz val="11"/>
            <color rgb="FFFF0000"/>
            <rFont val="ＭＳ Ｐゴシック"/>
            <family val="3"/>
            <charset val="128"/>
          </rPr>
          <t xml:space="preserve">
</t>
        </r>
        <r>
          <rPr>
            <b/>
            <sz val="11"/>
            <color rgb="FFFF0000"/>
            <rFont val="ＭＳ Ｐゴシック"/>
            <family val="3"/>
            <charset val="128"/>
          </rPr>
          <t>その内容をご記入ください。</t>
        </r>
        <r>
          <rPr>
            <b/>
            <sz val="11"/>
            <color rgb="FFFF0000"/>
            <rFont val="ＭＳ Ｐゴシック"/>
            <family val="3"/>
            <charset val="128"/>
          </rPr>
          <t xml:space="preserve">
</t>
        </r>
        <r>
          <rPr>
            <b/>
            <sz val="11"/>
            <color rgb="FFFF0000"/>
            <rFont val="ＭＳ Ｐゴシック"/>
            <family val="3"/>
            <charset val="128"/>
          </rPr>
          <t>スケジュールも必ずご記入をお願いいたします。</t>
        </r>
      </text>
    </comment>
    <comment ref="AL37" authorId="1" shapeId="0" xr:uid="{00000000-0006-0000-0000-000002000000}">
      <text>
        <r>
          <rPr>
            <b/>
            <sz val="11"/>
            <color rgb="FF000000"/>
            <rFont val="MS P ゴシック"/>
            <family val="3"/>
            <charset val="128"/>
          </rPr>
          <t>複数の日程で実習可能な場合は、②にもご記入下さい。</t>
        </r>
        <r>
          <rPr>
            <b/>
            <sz val="11"/>
            <color rgb="FF000000"/>
            <rFont val="MS P ゴシック"/>
            <family val="3"/>
            <charset val="128"/>
          </rPr>
          <t xml:space="preserve">
</t>
        </r>
        <r>
          <rPr>
            <b/>
            <sz val="11"/>
            <color rgb="FF000000"/>
            <rFont val="MS P ゴシック"/>
            <family val="3"/>
            <charset val="128"/>
          </rPr>
          <t>また、学生の希望で変更が可能の場合は、“別途相談可”にチェックを入れてください</t>
        </r>
      </text>
    </comment>
    <comment ref="C58" authorId="2" shapeId="0" xr:uid="{00000000-0006-0000-0000-000003000000}">
      <text>
        <r>
          <rPr>
            <b/>
            <sz val="10"/>
            <color rgb="FFFF0000"/>
            <rFont val="ＭＳ Ｐゴシック"/>
            <family val="3"/>
            <charset val="128"/>
          </rPr>
          <t>主に学生は公共の交通機関を使用致しますので、ご記入をお願い致します。</t>
        </r>
      </text>
    </comment>
    <comment ref="B61" authorId="0" shapeId="0" xr:uid="{00000000-0006-0000-0000-000004000000}">
      <text>
        <r>
          <rPr>
            <b/>
            <sz val="8"/>
            <color rgb="FFFF0000"/>
            <rFont val="ＭＳ Ｐゴシック"/>
            <family val="3"/>
            <charset val="128"/>
          </rPr>
          <t>（必須</t>
        </r>
        <r>
          <rPr>
            <b/>
            <sz val="8"/>
            <color rgb="FFFF0000"/>
            <rFont val="ＭＳ Ｐゴシック"/>
            <family val="3"/>
            <charset val="128"/>
          </rPr>
          <t xml:space="preserve">/
</t>
        </r>
        <r>
          <rPr>
            <b/>
            <sz val="8"/>
            <color rgb="FFFF0000"/>
            <rFont val="ＭＳ Ｐゴシック"/>
            <family val="3"/>
            <charset val="128"/>
          </rPr>
          <t>複数選択）</t>
        </r>
      </text>
    </comment>
    <comment ref="BC62" authorId="2" shapeId="0" xr:uid="{00000000-0006-0000-0000-000005000000}">
      <text>
        <r>
          <rPr>
            <b/>
            <sz val="11"/>
            <color rgb="FFFF0000"/>
            <rFont val="ＭＳ Ｐゴシック"/>
            <family val="3"/>
            <charset val="128"/>
          </rPr>
          <t>希望する学校の【　】内の●選択してください</t>
        </r>
      </text>
    </comment>
    <comment ref="B65" authorId="0" shapeId="0" xr:uid="{00000000-0006-0000-0000-000006000000}">
      <text>
        <r>
          <rPr>
            <b/>
            <sz val="9"/>
            <color rgb="FFFF0000"/>
            <rFont val="ＭＳ Ｐゴシック"/>
            <family val="3"/>
            <charset val="128"/>
          </rPr>
          <t>（必須</t>
        </r>
        <r>
          <rPr>
            <b/>
            <sz val="9"/>
            <color rgb="FFFF0000"/>
            <rFont val="ＭＳ Ｐゴシック"/>
            <family val="3"/>
            <charset val="128"/>
          </rPr>
          <t xml:space="preserve">/
</t>
        </r>
        <r>
          <rPr>
            <b/>
            <sz val="9"/>
            <color rgb="FFFF0000"/>
            <rFont val="ＭＳ Ｐゴシック"/>
            <family val="3"/>
            <charset val="128"/>
          </rPr>
          <t>複数選択）</t>
        </r>
      </text>
    </comment>
    <comment ref="B77" authorId="0" shapeId="0" xr:uid="{00000000-0006-0000-0000-000007000000}">
      <text>
        <r>
          <rPr>
            <b/>
            <sz val="9"/>
            <color rgb="FFFF0000"/>
            <rFont val="ＭＳ Ｐゴシック"/>
            <family val="3"/>
            <charset val="128"/>
          </rPr>
          <t>必要なスキルや特記すべき条件を具体的に</t>
        </r>
      </text>
    </comment>
    <comment ref="B88" authorId="0" shapeId="0" xr:uid="{00000000-0006-0000-0000-000008000000}">
      <text>
        <r>
          <rPr>
            <sz val="8"/>
            <color rgb="FFFF0000"/>
            <rFont val="ＭＳ Ｐゴシック"/>
            <family val="3"/>
            <charset val="128"/>
          </rPr>
          <t>待遇についての追記事項・用意するもの等をご記入下さい。</t>
        </r>
      </text>
    </comment>
    <comment ref="C92" authorId="2" shapeId="0" xr:uid="{00000000-0006-0000-0000-000009000000}">
      <text>
        <r>
          <rPr>
            <b/>
            <sz val="9"/>
            <color rgb="FFFF0000"/>
            <rFont val="ＭＳ Ｐゴシック"/>
            <family val="3"/>
            <charset val="128"/>
          </rPr>
          <t>全登録企業統一、変更不可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pc16</author>
    <author>kpec11</author>
    <author>pc18</author>
  </authors>
  <commentList>
    <comment ref="C29" authorId="0" shapeId="0" xr:uid="{00000000-0006-0000-0100-000001000000}">
      <text>
        <r>
          <rPr>
            <b/>
            <sz val="11"/>
            <color rgb="FFFF0000"/>
            <rFont val="ＭＳ Ｐゴシック"/>
            <family val="3"/>
            <charset val="128"/>
          </rPr>
          <t>学生がエントリーする際に見る重要なポイントです。
出来るかぎり具体的にご記入ください。
専門分野に関する実習内容がある場合には、
その内容をご記入ください。
スケジュールも必ずご記入をお願いいたします。</t>
        </r>
      </text>
    </comment>
    <comment ref="T42" authorId="1" shapeId="0" xr:uid="{00000000-0006-0000-0100-000002000000}">
      <text>
        <r>
          <rPr>
            <sz val="9"/>
            <color rgb="FF000000"/>
            <rFont val="ＭＳ Ｐゴシック"/>
            <family val="3"/>
            <charset val="128"/>
          </rPr>
          <t xml:space="preserve">
</t>
        </r>
        <r>
          <rPr>
            <b/>
            <sz val="11"/>
            <color rgb="FF000000"/>
            <rFont val="ＭＳ Ｐゴシック"/>
            <family val="3"/>
            <charset val="128"/>
          </rPr>
          <t>学生がエントリーする際に見る重要なポイントです。
なお、以下の項目を必ず実習内容に盛り込んでください。
　１、工場（施設）見学
　２、社員との懇談（会談）の時間</t>
        </r>
        <r>
          <rPr>
            <b/>
            <sz val="10"/>
            <color rgb="FF000000"/>
            <rFont val="ＭＳ Ｐゴシック"/>
            <family val="3"/>
            <charset val="128"/>
          </rPr>
          <t>（OB/OGが可能あればなお可）</t>
        </r>
        <r>
          <rPr>
            <b/>
            <sz val="11"/>
            <color rgb="FF000000"/>
            <rFont val="ＭＳ Ｐゴシック"/>
            <family val="3"/>
            <charset val="128"/>
          </rPr>
          <t xml:space="preserve">
　３、実習最終日
　　　社長（他経営陣等）へのプレゼンテーション（報告）の場</t>
        </r>
      </text>
    </comment>
    <comment ref="C57" authorId="2" shapeId="0" xr:uid="{00000000-0006-0000-0100-000003000000}">
      <text>
        <r>
          <rPr>
            <b/>
            <sz val="10"/>
            <color rgb="FFFF0000"/>
            <rFont val="ＭＳ Ｐゴシック"/>
            <family val="3"/>
            <charset val="128"/>
          </rPr>
          <t>主に学生は公共の交通機関を使用致しますので、ご記入をお願い致します。</t>
        </r>
      </text>
    </comment>
    <comment ref="B62" authorId="0" shapeId="0" xr:uid="{00000000-0006-0000-0100-000004000000}">
      <text>
        <r>
          <rPr>
            <b/>
            <sz val="8"/>
            <color rgb="FFFF0000"/>
            <rFont val="ＭＳ Ｐゴシック"/>
            <family val="3"/>
            <charset val="128"/>
          </rPr>
          <t>（必須/
複数選択）</t>
        </r>
      </text>
    </comment>
    <comment ref="BC63" authorId="2" shapeId="0" xr:uid="{00000000-0006-0000-0100-000005000000}">
      <text>
        <r>
          <rPr>
            <b/>
            <sz val="11"/>
            <color rgb="FFFF0000"/>
            <rFont val="ＭＳ Ｐゴシック"/>
            <family val="3"/>
            <charset val="128"/>
          </rPr>
          <t>希望する学校の【　】内の●選択してください</t>
        </r>
      </text>
    </comment>
    <comment ref="B66" authorId="0" shapeId="0" xr:uid="{00000000-0006-0000-0100-000006000000}">
      <text>
        <r>
          <rPr>
            <b/>
            <sz val="9"/>
            <color rgb="FFFF0000"/>
            <rFont val="ＭＳ Ｐゴシック"/>
            <family val="3"/>
            <charset val="128"/>
          </rPr>
          <t>（必須/
複数選択）</t>
        </r>
      </text>
    </comment>
    <comment ref="B78" authorId="0" shapeId="0" xr:uid="{00000000-0006-0000-0100-000007000000}">
      <text>
        <r>
          <rPr>
            <b/>
            <sz val="9"/>
            <color rgb="FFFF0000"/>
            <rFont val="ＭＳ Ｐゴシック"/>
            <family val="3"/>
            <charset val="128"/>
          </rPr>
          <t>必要なスキルや特記すべき条件を具体的に</t>
        </r>
      </text>
    </comment>
    <comment ref="B89" authorId="0" shapeId="0" xr:uid="{00000000-0006-0000-0100-000008000000}">
      <text>
        <r>
          <rPr>
            <sz val="8"/>
            <color rgb="FFFF0000"/>
            <rFont val="ＭＳ Ｐゴシック"/>
            <family val="3"/>
            <charset val="128"/>
          </rPr>
          <t>待遇についての追記事項・用意するもの等をご記入下さい。</t>
        </r>
      </text>
    </comment>
    <comment ref="C93" authorId="2" shapeId="0" xr:uid="{00000000-0006-0000-0100-000009000000}">
      <text>
        <r>
          <rPr>
            <b/>
            <sz val="9"/>
            <color rgb="FFFF0000"/>
            <rFont val="ＭＳ Ｐゴシック"/>
            <family val="3"/>
            <charset val="128"/>
          </rPr>
          <t>全登録企業統一、変更不可</t>
        </r>
      </text>
    </comment>
    <comment ref="BC94" authorId="2" shapeId="0" xr:uid="{00000000-0006-0000-0100-00000A000000}">
      <text>
        <r>
          <rPr>
            <b/>
            <sz val="10"/>
            <color rgb="FFFF0000"/>
            <rFont val="ＭＳ Ｐゴシック"/>
            <family val="3"/>
            <charset val="128"/>
          </rPr>
          <t>期間延長可（</t>
        </r>
        <r>
          <rPr>
            <b/>
            <u/>
            <sz val="10"/>
            <color rgb="FFFF0000"/>
            <rFont val="ＭＳ Ｐゴシック"/>
            <family val="3"/>
            <charset val="128"/>
          </rPr>
          <t>7/31時点で学生応募無の場合</t>
        </r>
        <r>
          <rPr>
            <b/>
            <sz val="10"/>
            <color rgb="FFFF0000"/>
            <rFont val="ＭＳ Ｐゴシック"/>
            <family val="3"/>
            <charset val="128"/>
          </rPr>
          <t>）の最終応募締切日</t>
        </r>
      </text>
    </comment>
  </commentList>
</comments>
</file>

<file path=xl/sharedStrings.xml><?xml version="1.0" encoding="utf-8"?>
<sst xmlns="http://schemas.openxmlformats.org/spreadsheetml/2006/main" count="669" uniqueCount="239">
  <si>
    <t>【2024年度】《書式１》　インターンシップ受入企業</t>
  </si>
  <si>
    <t>コメントの印刷</t>
  </si>
  <si>
    <t>産業人材育成フォーラム　インターンシップ（研修型）受入登録シート</t>
  </si>
  <si>
    <t>ページ設定→シート→コメント（選択）</t>
  </si>
  <si>
    <t>事業内容</t>
  </si>
  <si>
    <t>番号/よみ</t>
  </si>
  <si>
    <t>会社名</t>
  </si>
  <si>
    <t>業種</t>
  </si>
  <si>
    <t>事業内容 
※150文字以内（簡潔に）</t>
  </si>
  <si>
    <t>所在地</t>
  </si>
  <si>
    <t>〒</t>
  </si>
  <si>
    <t>電話番号</t>
  </si>
  <si>
    <t>ＦＡＸ番号</t>
  </si>
  <si>
    <t>設立年月</t>
  </si>
  <si>
    <t>従業員数</t>
  </si>
  <si>
    <t>名</t>
  </si>
  <si>
    <t>平均年齢</t>
  </si>
  <si>
    <t>歳</t>
  </si>
  <si>
    <t>ホームページ</t>
  </si>
  <si>
    <t>代表役職</t>
  </si>
  <si>
    <t>代表者氏名</t>
  </si>
  <si>
    <t>企業ＰＲ
※250文字以内</t>
  </si>
  <si>
    <t>実習概要</t>
  </si>
  <si>
    <t>実習テーマ</t>
  </si>
  <si>
    <t>実習内容</t>
  </si>
  <si>
    <t>実習期間</t>
  </si>
  <si>
    <t>①</t>
  </si>
  <si>
    <t>月</t>
  </si>
  <si>
    <t>日</t>
  </si>
  <si>
    <t>～</t>
  </si>
  <si>
    <t>【</t>
  </si>
  <si>
    <t>●</t>
  </si>
  <si>
    <t>】</t>
  </si>
  <si>
    <t>別途相談可</t>
  </si>
  <si>
    <t>②</t>
  </si>
  <si>
    <t>※学生のスケジュールに対応可</t>
  </si>
  <si>
    <t>実習予定日数</t>
  </si>
  <si>
    <t>※最少実施日数5日</t>
  </si>
  <si>
    <t>※休日</t>
  </si>
  <si>
    <t>土曜</t>
  </si>
  <si>
    <t>日曜</t>
  </si>
  <si>
    <t>祝日</t>
  </si>
  <si>
    <t>その他</t>
  </si>
  <si>
    <t>（</t>
  </si>
  <si>
    <t>その他内容</t>
  </si>
  <si>
    <t>）</t>
  </si>
  <si>
    <r>
      <t xml:space="preserve">スケジュール
</t>
    </r>
    <r>
      <rPr>
        <b/>
        <sz val="10"/>
        <color rgb="FFFF0000"/>
        <rFont val="ＭＳ Ｐ明朝"/>
        <family val="1"/>
        <charset val="128"/>
      </rPr>
      <t>記入必須</t>
    </r>
  </si>
  <si>
    <t>勤務時間</t>
  </si>
  <si>
    <t>実習場所</t>
  </si>
  <si>
    <r>
      <t xml:space="preserve">実習先住所
</t>
    </r>
    <r>
      <rPr>
        <b/>
        <sz val="7"/>
        <color rgb="FF000000"/>
        <rFont val="ＭＳ Ｐ明朝"/>
        <family val="1"/>
        <charset val="128"/>
      </rPr>
      <t>（所在地と異なる場合）</t>
    </r>
  </si>
  <si>
    <t>最寄り駅・バス停</t>
  </si>
  <si>
    <t>受入条件等</t>
  </si>
  <si>
    <t>希望校</t>
  </si>
  <si>
    <t>学校問わず</t>
  </si>
  <si>
    <t>九州工業大学</t>
  </si>
  <si>
    <r>
      <t>北九州市立大学　</t>
    </r>
    <r>
      <rPr>
        <sz val="8"/>
        <color rgb="FFFF0000"/>
        <rFont val="ＭＳ Ｐ明朝"/>
        <family val="1"/>
        <charset val="128"/>
      </rPr>
      <t>（国際環境工学部、研究科のみ）</t>
    </r>
  </si>
  <si>
    <t>北九州工業高等専門学校</t>
  </si>
  <si>
    <r>
      <t>早稲田大学</t>
    </r>
    <r>
      <rPr>
        <sz val="8"/>
        <color rgb="FFFF0000"/>
        <rFont val="ＭＳ Ｐ明朝"/>
        <family val="1"/>
        <charset val="128"/>
      </rPr>
      <t>（情報生産システム工学専攻）</t>
    </r>
  </si>
  <si>
    <r>
      <t>産業医科大学</t>
    </r>
    <r>
      <rPr>
        <sz val="9"/>
        <color rgb="FFFF0000"/>
        <rFont val="ＭＳ Ｐ明朝"/>
        <family val="1"/>
        <charset val="128"/>
      </rPr>
      <t>（産業保健学部環境マネジメント学科）</t>
    </r>
  </si>
  <si>
    <t>希望学年</t>
  </si>
  <si>
    <t>大学生</t>
  </si>
  <si>
    <t>：</t>
  </si>
  <si>
    <t>学部１年</t>
  </si>
  <si>
    <t>学部２年</t>
  </si>
  <si>
    <t>学部３年</t>
  </si>
  <si>
    <t>学部4年</t>
  </si>
  <si>
    <t>大学院</t>
  </si>
  <si>
    <t>修士１年</t>
  </si>
  <si>
    <t>修士2年</t>
  </si>
  <si>
    <t>※早稲田大は大学院のみ</t>
  </si>
  <si>
    <t>高　専</t>
  </si>
  <si>
    <t>本科４年</t>
  </si>
  <si>
    <t>専攻科１年</t>
  </si>
  <si>
    <t>希望学部
学科
研究分野
専攻等</t>
  </si>
  <si>
    <t>実習内容にあった、学部・学科・研究分野等を必ずご記入ください（例：機械系学科、デザイン系）</t>
  </si>
  <si>
    <r>
      <t>※どの学生も応募可能の場合は、</t>
    </r>
    <r>
      <rPr>
        <b/>
        <sz val="10"/>
        <color rgb="FF000000"/>
        <rFont val="ＭＳ Ｐ明朝"/>
        <family val="1"/>
        <charset val="128"/>
      </rPr>
      <t>学科等問わず</t>
    </r>
    <r>
      <rPr>
        <sz val="10"/>
        <color rgb="FF000000"/>
        <rFont val="ＭＳ Ｐ明朝"/>
        <family val="1"/>
        <charset val="128"/>
      </rPr>
      <t>とご記入ください</t>
    </r>
  </si>
  <si>
    <t>留学生受入</t>
  </si>
  <si>
    <t>不可</t>
  </si>
  <si>
    <t>日本語レベル</t>
  </si>
  <si>
    <t>挨拶程度</t>
  </si>
  <si>
    <t>日常会話が出来る位</t>
  </si>
  <si>
    <t>ほとんどの日本語が理解できる位</t>
  </si>
  <si>
    <t>応募資格/
求める能力等</t>
  </si>
  <si>
    <t>待　遇</t>
  </si>
  <si>
    <t>（該当しない方を消して下さい）</t>
  </si>
  <si>
    <t>通勤費</t>
  </si>
  <si>
    <t>有</t>
  </si>
  <si>
    <t>・</t>
  </si>
  <si>
    <t>昼　食</t>
  </si>
  <si>
    <t>無</t>
  </si>
  <si>
    <t>報　酬</t>
  </si>
  <si>
    <t>食堂利用</t>
  </si>
  <si>
    <t>保　険</t>
  </si>
  <si>
    <t>※基本的に、学生が加入します</t>
  </si>
  <si>
    <t>制服貸与</t>
  </si>
  <si>
    <t>宿泊費</t>
  </si>
  <si>
    <t>安全靴貸与</t>
  </si>
  <si>
    <t>宿泊施設</t>
  </si>
  <si>
    <r>
      <t>備考欄</t>
    </r>
    <r>
      <rPr>
        <sz val="8"/>
        <color rgb="FFFF0000"/>
        <rFont val="ＭＳ Ｐ明朝"/>
        <family val="1"/>
        <charset val="128"/>
      </rPr>
      <t/>
    </r>
  </si>
  <si>
    <t>学生応募条件</t>
  </si>
  <si>
    <t>選考方法</t>
  </si>
  <si>
    <t>書類選考のみ</t>
  </si>
  <si>
    <t>書類選考+面談</t>
  </si>
  <si>
    <t>受入人数</t>
  </si>
  <si>
    <t xml:space="preserve">名 </t>
  </si>
  <si>
    <t>別途相談</t>
  </si>
  <si>
    <t>応募締切日</t>
  </si>
  <si>
    <t>期間延長可否</t>
  </si>
  <si>
    <t>否</t>
  </si>
  <si>
    <t>ご担当者</t>
  </si>
  <si>
    <t>書類送付先ご住所</t>
  </si>
  <si>
    <t xml:space="preserve"> </t>
  </si>
  <si>
    <t>(上記と違う場合)</t>
  </si>
  <si>
    <t>所属部署</t>
  </si>
  <si>
    <t>MAIL</t>
  </si>
  <si>
    <t>役職</t>
  </si>
  <si>
    <t>TEL</t>
  </si>
  <si>
    <t>氏名</t>
  </si>
  <si>
    <t>FAX</t>
  </si>
  <si>
    <r>
      <t>書類送付先・お問合せ等ご担当者(</t>
    </r>
    <r>
      <rPr>
        <b/>
        <sz val="11"/>
        <color rgb="FFFF0000"/>
        <rFont val="ＭＳ Ｐ明朝"/>
        <family val="1"/>
        <charset val="128"/>
      </rPr>
      <t>上記と違う場合</t>
    </r>
    <r>
      <rPr>
        <sz val="11"/>
        <color rgb="FF000000"/>
        <rFont val="ＭＳ Ｐ明朝"/>
        <family val="1"/>
        <charset val="128"/>
      </rPr>
      <t>)</t>
    </r>
  </si>
  <si>
    <t>ＫＴＳ担当者名</t>
  </si>
  <si>
    <t>お問
合せ</t>
  </si>
  <si>
    <t>■事務局</t>
  </si>
  <si>
    <t>〒802-0082　北九州市小倉北区古船場町1-35　北九州市立商工貿易会館　６階 北九州活性化協議会内</t>
  </si>
  <si>
    <t>北九州地域産業人材育成フォーラム　（インターンシップ担当）  TEL：093-541-3122　FAX：093-541-0636</t>
  </si>
  <si>
    <t>Mail：info-jinzai@kpec.or.jp</t>
  </si>
  <si>
    <t>事務局確認事項</t>
  </si>
  <si>
    <t>□　インターンシップ登録　WEB掲載　完了</t>
  </si>
  <si>
    <r>
      <rPr>
        <sz val="10.5"/>
        <color rgb="FFFF0000"/>
        <rFont val="ＭＳ Ｐ明朝"/>
        <family val="1"/>
        <charset val="128"/>
      </rPr>
      <t>【2019年度】</t>
    </r>
    <r>
      <rPr>
        <sz val="10.5"/>
        <color rgb="FF000000"/>
        <rFont val="ＭＳ Ｐ明朝"/>
        <family val="1"/>
        <charset val="128"/>
      </rPr>
      <t>《書式１》　インターンシップ受入企業</t>
    </r>
  </si>
  <si>
    <t>情報誌番号/よみ</t>
  </si>
  <si>
    <t>ﾏﾙﾏﾙｾｲｿﾞｳｶﾌﾞｼｷｶｲｼｬ</t>
  </si>
  <si>
    <t>○○製造株式会社</t>
  </si>
  <si>
    <t>弊社は産業用の機械製作を行っており、社会インフラ分野の企業へ多く納品しております。
　主力製品の「○○」は一般的に知られている製品に比べ小型化が図れる付加価値の高い工業製品であり、用途、能力、低コスト別に業界トップクラスの品揃えを持っています。またお客様のニーズを反映したオリジナル機械の製作も手掛けております。作業効率が平均10％向上し、コストダウンにもつながると好評です。</t>
  </si>
  <si>
    <t>企業ロゴマーク</t>
  </si>
  <si>
    <t>000-000　北九州市小倉北区○○町１－１</t>
  </si>
  <si>
    <t>093-000-000</t>
  </si>
  <si>
    <t>093-111-111</t>
  </si>
  <si>
    <t>2000年　1月</t>
  </si>
  <si>
    <t>http://www.jinzai.or.jp</t>
  </si>
  <si>
    <t>代表取締役社長</t>
  </si>
  <si>
    <t>北九州　太郎</t>
  </si>
  <si>
    <r>
      <rPr>
        <b/>
        <sz val="11"/>
        <color rgb="FF000000"/>
        <rFont val="ＭＳ Ｐ明朝"/>
        <family val="1"/>
        <charset val="128"/>
      </rPr>
      <t>原則とし企業情報誌の内容を記載しております</t>
    </r>
    <r>
      <rPr>
        <sz val="11"/>
        <color rgb="FF000000"/>
        <rFont val="ＭＳ Ｐ明朝"/>
        <family val="1"/>
        <charset val="128"/>
      </rPr>
      <t xml:space="preserve">
色々な機器の設計から、製造まで一貫して行っております。
顧客のニーズを十分に生かした製品作り、またメンテナンス等も充実しております。
業界シェアは、世界第３位となっており、各国への輸出も盛んに行っております。</t>
    </r>
  </si>
  <si>
    <t>機器製造の実習・体験</t>
  </si>
  <si>
    <t>初日はオリエンテーション、会社説明、およびものづくりに関する教育
２日目以降は現場で、機器製造の体験。
最終日には、体験した内容の発表。</t>
  </si>
  <si>
    <t>実習可能期間</t>
  </si>
  <si>
    <r>
      <t>※　学生の実習可能期間は主に夏季休暇となります（8月16日～9月末ごろ）</t>
    </r>
    <r>
      <rPr>
        <b/>
        <sz val="11"/>
        <color rgb="FFFF0000"/>
        <rFont val="ＭＳ Ｐ明朝"/>
        <family val="1"/>
        <charset val="128"/>
      </rPr>
      <t xml:space="preserve">
　　</t>
    </r>
    <r>
      <rPr>
        <b/>
        <u/>
        <sz val="11"/>
        <color rgb="FFFF0000"/>
        <rFont val="ＭＳ Ｐ明朝"/>
        <family val="1"/>
        <charset val="128"/>
      </rPr>
      <t>産業医科大学の学生のみ＞7月＊＊日～8月＊＊日（中間試験等の関係）</t>
    </r>
  </si>
  <si>
    <t>日間</t>
  </si>
  <si>
    <t>月　日</t>
  </si>
  <si>
    <t>時　間</t>
  </si>
  <si>
    <t>内　　容</t>
  </si>
  <si>
    <t>1日目</t>
  </si>
  <si>
    <t>8：30-17：00</t>
  </si>
  <si>
    <t>オリエンテーション（会社概要説明、注意事項説明、担当者紹介等）/座学</t>
  </si>
  <si>
    <t>2日目</t>
  </si>
  <si>
    <t>AM　工場・現場見学①/PM　座学（〇〇について）</t>
  </si>
  <si>
    <t>3日目</t>
  </si>
  <si>
    <t>AM　座学（●●について）/PM　工場・現場見学②</t>
  </si>
  <si>
    <t>4～5日目</t>
  </si>
  <si>
    <t>座学・実技（▲▲）</t>
  </si>
  <si>
    <t>7～8日目</t>
  </si>
  <si>
    <t>座学・実技（△△）</t>
  </si>
  <si>
    <t>9日目</t>
  </si>
  <si>
    <t>AM　実技　PM　amの続き、発表準備</t>
  </si>
  <si>
    <t>10日目</t>
  </si>
  <si>
    <t>AM　現場技術員との座談会、発表準備
PM　実習成果報告　管理職との座談会</t>
  </si>
  <si>
    <t>/</t>
  </si>
  <si>
    <t>※　応募学生の分野に合わせて一部変更あり</t>
  </si>
  <si>
    <t>（休憩</t>
  </si>
  <si>
    <t>分）</t>
  </si>
  <si>
    <t>所在地と同じ　000-000　北九州市小倉北区○○町１－１</t>
  </si>
  <si>
    <t>ＪＲ　小倉駅   西鉄バス 　米町バス停</t>
  </si>
  <si>
    <t>西日本工業大学</t>
  </si>
  <si>
    <t>学年問わず</t>
  </si>
  <si>
    <t>機械工学系学科学生（またはその分野を学んでいる学生）
電気系学生（またその分野を学んでいる学生）</t>
  </si>
  <si>
    <t>可</t>
  </si>
  <si>
    <t>応相談</t>
  </si>
  <si>
    <t>機械工学または電気系を学んでいる学生</t>
  </si>
  <si>
    <t>赴任交通費</t>
  </si>
  <si>
    <t>昼食は各自で準備。保険加入証明書（複写）を必ず提出して下さい。
筆記用具は必ず持参して下さい。
作業服・安全靴を貸与致しますので、身長・胸囲・胴囲・靴のサイズをエントリーシートに
記入して下さい。</t>
  </si>
  <si>
    <t>応募条件</t>
  </si>
  <si>
    <t>月　</t>
  </si>
  <si>
    <t>まで延長可</t>
  </si>
  <si>
    <t>総務課</t>
  </si>
  <si>
    <t>info-×××@kpec.or.jp</t>
  </si>
  <si>
    <t>係長</t>
  </si>
  <si>
    <t>000-000-000</t>
  </si>
  <si>
    <t>小倉　花子</t>
  </si>
  <si>
    <t>000-111-111</t>
  </si>
  <si>
    <r>
      <t xml:space="preserve">【受入登録シートの送付先】 </t>
    </r>
    <r>
      <rPr>
        <b/>
        <sz val="10"/>
        <color rgb="FFFF0000"/>
        <rFont val="ＭＳ Ｐ明朝"/>
        <family val="1"/>
        <charset val="128"/>
      </rPr>
      <t xml:space="preserve"> </t>
    </r>
  </si>
  <si>
    <t>Mail：</t>
  </si>
  <si>
    <t>info-jinzai@kpec.or.jp</t>
  </si>
  <si>
    <r>
      <t>北九州地域産業人材育成フォーラム　</t>
    </r>
    <r>
      <rPr>
        <sz val="8"/>
        <color rgb="FF000000"/>
        <rFont val="ＭＳ Ｐ明朝"/>
        <family val="1"/>
        <charset val="128"/>
      </rPr>
      <t>（インターンシップ担当）</t>
    </r>
    <r>
      <rPr>
        <sz val="10"/>
        <color rgb="FF000000"/>
        <rFont val="ＭＳ Ｐ明朝"/>
        <family val="1"/>
        <charset val="128"/>
      </rPr>
      <t xml:space="preserve">  TEL：093-541-3122　FAX：093-541-0636</t>
    </r>
  </si>
  <si>
    <t>※</t>
  </si>
  <si>
    <t>事務処理の都合上、Ｅｘｃｅｌデータを添付の上、Ｅ－ｍａｉｌにて事務局までご送付ください。</t>
  </si>
  <si>
    <t>　　</t>
  </si>
  <si>
    <t xml:space="preserve">お手数ををおかけ致しますが、どうぞよろしくお願いいたします。
</t>
  </si>
  <si>
    <t>書式のダウンロード→http://www.kpec.or.jp/jinzai/internship/corp/term.php</t>
  </si>
  <si>
    <t>☑　企業情報誌掲載</t>
  </si>
  <si>
    <t>会社概要</t>
  </si>
  <si>
    <t>書類送付先</t>
  </si>
  <si>
    <t>問合せ・書類送付ご担当者</t>
  </si>
  <si>
    <t>ご担当者（フォーラム控え）</t>
  </si>
  <si>
    <t>企業数</t>
  </si>
  <si>
    <t>KTS担当者</t>
  </si>
  <si>
    <t>エントリー状況</t>
  </si>
  <si>
    <t>NO</t>
  </si>
  <si>
    <t>ﾌﾘｶﾞﾅ</t>
  </si>
  <si>
    <t xml:space="preserve">事業内容 </t>
  </si>
  <si>
    <t>設立年</t>
  </si>
  <si>
    <t>従業
員数</t>
  </si>
  <si>
    <t>平均
年齢</t>
  </si>
  <si>
    <t>企業PR</t>
  </si>
  <si>
    <t>実習テーマ・
実習内容</t>
  </si>
  <si>
    <t>実習期間①</t>
  </si>
  <si>
    <t>実習期間②</t>
  </si>
  <si>
    <t>実習期間
相談有無</t>
  </si>
  <si>
    <t>実習日数</t>
  </si>
  <si>
    <t>実習日数
相談有無</t>
  </si>
  <si>
    <t>休日</t>
  </si>
  <si>
    <t>他</t>
  </si>
  <si>
    <t>休憩</t>
  </si>
  <si>
    <t>実習先住所
（所在地と異なる場合）</t>
  </si>
  <si>
    <t>最寄り駅・
バス停</t>
  </si>
  <si>
    <t>学部</t>
  </si>
  <si>
    <t>高専</t>
  </si>
  <si>
    <t>希望学部、学科、研究分野、専攻等</t>
  </si>
  <si>
    <t>相談内容</t>
  </si>
  <si>
    <t>留学生
受入条件</t>
  </si>
  <si>
    <t>応募資格・
求める能力</t>
  </si>
  <si>
    <t>報酬</t>
  </si>
  <si>
    <t>保険</t>
  </si>
  <si>
    <t>昼食</t>
  </si>
  <si>
    <t>備考欄</t>
  </si>
  <si>
    <t>その他（）</t>
  </si>
  <si>
    <t>応募期間
延長可否</t>
  </si>
  <si>
    <t>延長最終日</t>
  </si>
  <si>
    <t>住所</t>
  </si>
  <si>
    <t>mail</t>
  </si>
  <si>
    <t>スケジュール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</si>
</sst>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年&quot;"/>
    <numFmt numFmtId="177" formatCode="m/d;@"/>
    <numFmt numFmtId="178" formatCode="##&quot;月&quot;"/>
    <numFmt numFmtId="179" formatCode="0_);[Red]\(0\)"/>
    <numFmt numFmtId="180" formatCode="##&quot;日&quot;&quot;間&quot;"/>
    <numFmt numFmtId="181" formatCode="##&quot;週&quot;&quot;間&quot;"/>
    <numFmt numFmtId="182" formatCode="h:mm;@"/>
    <numFmt numFmtId="183" formatCode="[&lt;=999]000;[&lt;=9999]000\-00;000\-0000"/>
    <numFmt numFmtId="184" formatCode="#;\-#;&quot;&quot;;@"/>
    <numFmt numFmtId="185" formatCode="yyyy&quot;年&quot;m&quot;月&quot;;@"/>
  </numFmts>
  <fonts count="58">
    <font>
      <sz val="11"/>
      <color rgb="FF000000"/>
      <name val="ＭＳ Ｐ明朝"/>
    </font>
    <font>
      <sz val="10.5"/>
      <color rgb="FF000000"/>
      <name val="ＭＳ Ｐ明朝"/>
      <family val="1"/>
      <charset val="128"/>
    </font>
    <font>
      <sz val="9"/>
      <color rgb="FF000000"/>
      <name val="ＭＳ Ｐ明朝"/>
      <family val="1"/>
      <charset val="128"/>
    </font>
    <font>
      <sz val="11"/>
      <color rgb="FF000000"/>
      <name val="HGPｺﾞｼｯｸM"/>
      <family val="3"/>
      <charset val="128"/>
    </font>
    <font>
      <sz val="10"/>
      <color rgb="FF000000"/>
      <name val="HGPｺﾞｼｯｸM"/>
      <family val="3"/>
      <charset val="128"/>
    </font>
    <font>
      <sz val="12"/>
      <color rgb="FF000000"/>
      <name val="HGPｺﾞｼｯｸM"/>
      <family val="3"/>
      <charset val="128"/>
    </font>
    <font>
      <b/>
      <sz val="10"/>
      <color rgb="FF000000"/>
      <name val="ＭＳ Ｐ明朝"/>
      <family val="1"/>
      <charset val="128"/>
    </font>
    <font>
      <b/>
      <sz val="11"/>
      <color rgb="FF000000"/>
      <name val="ＭＳ Ｐ明朝"/>
      <family val="1"/>
      <charset val="128"/>
    </font>
    <font>
      <sz val="10"/>
      <color rgb="FF000000"/>
      <name val="ＭＳ Ｐ明朝"/>
      <family val="1"/>
      <charset val="128"/>
    </font>
    <font>
      <sz val="8"/>
      <color rgb="FF000000"/>
      <name val="ＭＳ Ｐ明朝"/>
      <family val="1"/>
      <charset val="128"/>
    </font>
    <font>
      <sz val="10.5"/>
      <color rgb="FFC0C0C0"/>
      <name val="ＭＳ Ｐ明朝"/>
      <family val="1"/>
      <charset val="128"/>
    </font>
    <font>
      <sz val="11"/>
      <color rgb="FF000000"/>
      <name val="ぼくたちのゴシック"/>
      <family val="3"/>
      <charset val="128"/>
    </font>
    <font>
      <sz val="10.5"/>
      <color rgb="FF000000"/>
      <name val="ぼくたちのゴシック"/>
      <family val="3"/>
      <charset val="128"/>
    </font>
    <font>
      <b/>
      <sz val="10.5"/>
      <color rgb="FF000000"/>
      <name val="ＭＳ Ｐ明朝"/>
      <family val="1"/>
      <charset val="128"/>
    </font>
    <font>
      <b/>
      <sz val="10.5"/>
      <color rgb="FFFF0000"/>
      <name val="ＭＳ Ｐ明朝"/>
      <family val="1"/>
      <charset val="128"/>
    </font>
    <font>
      <b/>
      <sz val="9"/>
      <color rgb="FFFF0000"/>
      <name val="ＭＳ Ｐ明朝"/>
      <family val="1"/>
      <charset val="128"/>
    </font>
    <font>
      <sz val="11"/>
      <color rgb="FF000000"/>
      <name val="Meiryo UI"/>
      <family val="3"/>
      <charset val="128"/>
    </font>
    <font>
      <sz val="10"/>
      <color rgb="FF000000"/>
      <name val="Meiryo UI"/>
      <family val="3"/>
      <charset val="128"/>
    </font>
    <font>
      <sz val="9"/>
      <color rgb="FF000000"/>
      <name val="Meiryo UI"/>
      <family val="3"/>
      <charset val="128"/>
    </font>
    <font>
      <b/>
      <sz val="11"/>
      <color rgb="FFFF0000"/>
      <name val="Meiryo UI"/>
      <family val="3"/>
      <charset val="128"/>
    </font>
    <font>
      <b/>
      <sz val="9"/>
      <color rgb="FF000000"/>
      <name val="ＭＳ Ｐ明朝"/>
      <family val="1"/>
      <charset val="128"/>
    </font>
    <font>
      <u/>
      <sz val="11"/>
      <color rgb="FF0000FF"/>
      <name val="ＭＳ Ｐゴシック"/>
      <family val="3"/>
      <charset val="128"/>
    </font>
    <font>
      <sz val="10"/>
      <color rgb="FFFF0000"/>
      <name val="ＭＳ Ｐ明朝"/>
      <family val="1"/>
      <charset val="128"/>
    </font>
    <font>
      <sz val="8"/>
      <color rgb="FFFF0000"/>
      <name val="ＭＳ Ｐ明朝"/>
      <family val="1"/>
      <charset val="128"/>
    </font>
    <font>
      <b/>
      <sz val="11"/>
      <color rgb="FFFF0000"/>
      <name val="ＭＳ Ｐ明朝"/>
      <family val="1"/>
      <charset val="128"/>
    </font>
    <font>
      <b/>
      <sz val="10"/>
      <color rgb="FFFF0000"/>
      <name val="ＭＳ Ｐ明朝"/>
      <family val="1"/>
      <charset val="128"/>
    </font>
    <font>
      <sz val="9"/>
      <color rgb="FFFF0000"/>
      <name val="ＭＳ Ｐ明朝"/>
      <family val="1"/>
      <charset val="128"/>
    </font>
    <font>
      <sz val="10.5"/>
      <color rgb="FFFF0000"/>
      <name val="ＭＳ Ｐ明朝"/>
      <family val="1"/>
      <charset val="128"/>
    </font>
    <font>
      <b/>
      <u/>
      <sz val="11"/>
      <color rgb="FF0000FF"/>
      <name val="ＭＳ Ｐゴシック"/>
      <family val="3"/>
      <charset val="128"/>
    </font>
    <font>
      <sz val="12"/>
      <color rgb="FF000000"/>
      <name val="ＭＳ Ｐ明朝"/>
      <family val="1"/>
      <charset val="128"/>
    </font>
    <font>
      <b/>
      <sz val="12"/>
      <color rgb="FF000000"/>
      <name val="ＭＳ Ｐ明朝"/>
      <family val="1"/>
      <charset val="128"/>
    </font>
    <font>
      <b/>
      <sz val="16"/>
      <color rgb="FF000000"/>
      <name val="ＭＳ Ｐ明朝"/>
      <family val="1"/>
      <charset val="128"/>
    </font>
    <font>
      <b/>
      <sz val="22"/>
      <color rgb="FF000000"/>
      <name val="ＭＳ Ｐ明朝"/>
      <family val="1"/>
      <charset val="128"/>
    </font>
    <font>
      <sz val="11"/>
      <color rgb="FF000000"/>
      <name val="HG丸ｺﾞｼｯｸM-PRO"/>
      <family val="3"/>
      <charset val="128"/>
    </font>
    <font>
      <sz val="11"/>
      <color rgb="FF000000"/>
      <name val="ＭＳ Ｐゴシック"/>
      <family val="3"/>
      <charset val="128"/>
    </font>
    <font>
      <b/>
      <sz val="18"/>
      <color rgb="FF000000"/>
      <name val="ＭＳ Ｐ明朝"/>
      <family val="1"/>
      <charset val="128"/>
    </font>
    <font>
      <sz val="11"/>
      <color rgb="FFFF0000"/>
      <name val="ＭＳ Ｐ明朝"/>
      <family val="1"/>
      <charset val="128"/>
    </font>
    <font>
      <sz val="10.5"/>
      <color rgb="FF000000"/>
      <name val="BIZ UDP明朝 Medium"/>
      <family val="1"/>
      <charset val="128"/>
    </font>
    <font>
      <b/>
      <sz val="10.5"/>
      <color rgb="FFFF0000"/>
      <name val="HGPｺﾞｼｯｸM"/>
      <family val="3"/>
      <charset val="128"/>
    </font>
    <font>
      <b/>
      <sz val="14"/>
      <color rgb="FF000000"/>
      <name val="ＭＳ Ｐ明朝"/>
      <family val="1"/>
      <charset val="128"/>
    </font>
    <font>
      <sz val="14"/>
      <color rgb="FF000000"/>
      <name val="ＭＳ Ｐ明朝"/>
      <family val="1"/>
      <charset val="128"/>
    </font>
    <font>
      <b/>
      <sz val="8"/>
      <color rgb="FFFF0000"/>
      <name val="ＭＳ Ｐ明朝"/>
      <family val="1"/>
      <charset val="128"/>
    </font>
    <font>
      <sz val="12"/>
      <color rgb="FFFF0000"/>
      <name val="ＭＳ Ｐ明朝"/>
      <family val="1"/>
      <charset val="128"/>
    </font>
    <font>
      <sz val="9"/>
      <color rgb="FF000000"/>
      <name val="HG丸ｺﾞｼｯｸM-PRO"/>
      <family val="3"/>
      <charset val="128"/>
    </font>
    <font>
      <b/>
      <sz val="7"/>
      <color rgb="FF000000"/>
      <name val="ＭＳ Ｐ明朝"/>
      <family val="1"/>
      <charset val="128"/>
    </font>
    <font>
      <sz val="11"/>
      <color rgb="FF000000"/>
      <name val="ＭＳ Ｐ明朝"/>
      <family val="1"/>
      <charset val="128"/>
    </font>
    <font>
      <b/>
      <u/>
      <sz val="11"/>
      <color rgb="FFFF0000"/>
      <name val="ＭＳ Ｐ明朝"/>
      <family val="1"/>
      <charset val="128"/>
    </font>
    <font>
      <b/>
      <sz val="11"/>
      <color rgb="FFFF0000"/>
      <name val="ＭＳ Ｐゴシック"/>
      <family val="3"/>
      <charset val="128"/>
    </font>
    <font>
      <b/>
      <sz val="11"/>
      <color rgb="FF000000"/>
      <name val="MS P 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sz val="8"/>
      <color rgb="FFFF0000"/>
      <name val="ＭＳ Ｐゴシック"/>
      <family val="3"/>
      <charset val="128"/>
    </font>
    <font>
      <sz val="9"/>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b/>
      <u/>
      <sz val="10"/>
      <color rgb="FFFF0000"/>
      <name val="ＭＳ Ｐゴシック"/>
      <family val="3"/>
      <charset val="128"/>
    </font>
    <font>
      <sz val="6"/>
      <name val="ＭＳ Ｐゴシック"/>
      <family val="3"/>
      <charset val="128"/>
    </font>
  </fonts>
  <fills count="12">
    <fill>
      <patternFill patternType="none"/>
    </fill>
    <fill>
      <patternFill patternType="gray125"/>
    </fill>
    <fill>
      <patternFill patternType="solid">
        <fgColor rgb="FFC0C0C0"/>
        <bgColor rgb="FFFFFFFF"/>
      </patternFill>
    </fill>
    <fill>
      <patternFill patternType="solid">
        <fgColor rgb="FF0066CC"/>
        <bgColor rgb="FFFFFFFF"/>
      </patternFill>
    </fill>
    <fill>
      <patternFill patternType="solid">
        <fgColor rgb="FFCCCCFF"/>
        <bgColor rgb="FFFFFFFF"/>
      </patternFill>
    </fill>
    <fill>
      <patternFill patternType="solid">
        <fgColor rgb="FF99CCFF"/>
        <bgColor rgb="FFFFFFFF"/>
      </patternFill>
    </fill>
    <fill>
      <patternFill patternType="solid">
        <fgColor rgb="FFFFCC99"/>
        <bgColor rgb="FFFFFFFF"/>
      </patternFill>
    </fill>
    <fill>
      <patternFill patternType="solid">
        <fgColor rgb="FFFFCC00"/>
        <bgColor rgb="FFFFFFFF"/>
      </patternFill>
    </fill>
    <fill>
      <patternFill patternType="solid">
        <fgColor rgb="FFFDE9D9"/>
        <bgColor rgb="FFFFFFFF"/>
      </patternFill>
    </fill>
    <fill>
      <patternFill patternType="solid">
        <fgColor rgb="FFFFFFFF"/>
        <bgColor rgb="FFFFFFFF"/>
      </patternFill>
    </fill>
    <fill>
      <patternFill patternType="solid">
        <fgColor rgb="FFFF99CC"/>
        <bgColor rgb="FFFFFFFF"/>
      </patternFill>
    </fill>
    <fill>
      <patternFill patternType="solid">
        <fgColor rgb="FFFF8080"/>
        <bgColor rgb="FFFFFFFF"/>
      </patternFill>
    </fill>
  </fills>
  <borders count="72">
    <border>
      <left/>
      <right/>
      <top/>
      <bottom/>
      <diagonal/>
    </border>
    <border>
      <left/>
      <right/>
      <top style="medium">
        <color rgb="FF000000"/>
      </top>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style="hair">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bottom/>
      <diagonal/>
    </border>
    <border>
      <left style="thin">
        <color rgb="FF000000"/>
      </left>
      <right/>
      <top/>
      <bottom style="hair">
        <color rgb="FF000000"/>
      </bottom>
      <diagonal/>
    </border>
    <border>
      <left/>
      <right/>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style="hair">
        <color rgb="FF000000"/>
      </bottom>
      <diagonal/>
    </border>
    <border>
      <left style="hair">
        <color rgb="FF000000"/>
      </left>
      <right/>
      <top style="thin">
        <color rgb="FF000000"/>
      </top>
      <bottom/>
      <diagonal/>
    </border>
    <border>
      <left style="hair">
        <color rgb="FF000000"/>
      </left>
      <right/>
      <top/>
      <bottom style="hair">
        <color rgb="FF000000"/>
      </bottom>
      <diagonal/>
    </border>
    <border>
      <left style="thin">
        <color rgb="FF000000"/>
      </left>
      <right style="hair">
        <color rgb="FF000000"/>
      </right>
      <top style="thin">
        <color rgb="FF000000"/>
      </top>
      <bottom/>
      <diagonal/>
    </border>
    <border>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tted">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right style="medium">
        <color rgb="FF000000"/>
      </right>
      <top style="hair">
        <color rgb="FF000000"/>
      </top>
      <bottom style="thin">
        <color rgb="FF000000"/>
      </bottom>
      <diagonal/>
    </border>
    <border>
      <left/>
      <right style="medium">
        <color rgb="FF000000"/>
      </right>
      <top style="hair">
        <color rgb="FF000000"/>
      </top>
      <bottom style="hair">
        <color rgb="FF000000"/>
      </bottom>
      <diagonal/>
    </border>
    <border>
      <left/>
      <right style="thin">
        <color rgb="FF000000"/>
      </right>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597">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1" fillId="0" borderId="1" xfId="0" applyFont="1" applyBorder="1" applyAlignment="1" applyProtection="1">
      <alignment horizontal="left" vertical="center" indent="1" shrinkToFit="1"/>
      <protection locked="0"/>
    </xf>
    <xf numFmtId="0" fontId="1" fillId="0" borderId="2" xfId="0" applyFont="1" applyBorder="1" applyAlignment="1" applyProtection="1">
      <alignment horizontal="left" vertical="center" indent="1" shrinkToFit="1"/>
      <protection locked="0"/>
    </xf>
    <xf numFmtId="0" fontId="0" fillId="0" borderId="3" xfId="0" applyBorder="1" applyAlignment="1" applyProtection="1">
      <alignment vertical="center"/>
      <protection locked="0"/>
    </xf>
    <xf numFmtId="0" fontId="3" fillId="0" borderId="0" xfId="0" applyFont="1" applyProtection="1">
      <protection locked="0"/>
    </xf>
    <xf numFmtId="0" fontId="3" fillId="0" borderId="0" xfId="0" applyFont="1"/>
    <xf numFmtId="0" fontId="3" fillId="0" borderId="0" xfId="0" applyFont="1" applyAlignment="1">
      <alignment vertical="center"/>
    </xf>
    <xf numFmtId="176" fontId="3" fillId="0" borderId="0" xfId="0" applyNumberFormat="1" applyFont="1" applyProtection="1">
      <protection locked="0"/>
    </xf>
    <xf numFmtId="0" fontId="3" fillId="0" borderId="0" xfId="0" applyFont="1" applyAlignment="1" applyProtection="1">
      <alignment horizontal="center"/>
      <protection locked="0"/>
    </xf>
    <xf numFmtId="0" fontId="4" fillId="0" borderId="0" xfId="0" applyFont="1" applyAlignment="1">
      <alignment vertical="center"/>
    </xf>
    <xf numFmtId="0" fontId="3" fillId="0" borderId="0" xfId="0" applyFont="1" applyAlignment="1" applyProtection="1">
      <alignment vertical="center"/>
      <protection locked="0"/>
    </xf>
    <xf numFmtId="49" fontId="3" fillId="0" borderId="0" xfId="0" applyNumberFormat="1" applyFont="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5" fillId="0" borderId="0" xfId="0" applyFont="1" applyAlignment="1" applyProtection="1">
      <alignment horizontal="center" vertical="top"/>
      <protection locked="0"/>
    </xf>
    <xf numFmtId="0" fontId="5" fillId="0" borderId="7" xfId="0" applyFont="1" applyBorder="1" applyAlignment="1" applyProtection="1">
      <alignment horizontal="center" vertical="top"/>
      <protection locked="0"/>
    </xf>
    <xf numFmtId="0" fontId="5" fillId="0" borderId="8"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xf numFmtId="0" fontId="5" fillId="0" borderId="10" xfId="0" applyFont="1" applyBorder="1" applyAlignment="1" applyProtection="1">
      <alignment horizontal="center" vertical="top"/>
      <protection locked="0"/>
    </xf>
    <xf numFmtId="176" fontId="3" fillId="0" borderId="0" xfId="0" applyNumberFormat="1" applyFont="1"/>
    <xf numFmtId="0" fontId="3" fillId="0" borderId="0" xfId="0" applyFont="1" applyAlignment="1">
      <alignment horizontal="center"/>
    </xf>
    <xf numFmtId="49" fontId="3" fillId="0" borderId="0" xfId="0" applyNumberFormat="1" applyFont="1" applyAlignment="1">
      <alignment vertical="center"/>
    </xf>
    <xf numFmtId="0" fontId="3" fillId="0" borderId="0" xfId="0" applyFont="1" applyAlignment="1">
      <alignment wrapText="1"/>
    </xf>
    <xf numFmtId="0" fontId="3" fillId="0" borderId="0" xfId="0" applyFont="1" applyAlignment="1" applyProtection="1">
      <alignment wrapText="1"/>
      <protection locked="0"/>
    </xf>
    <xf numFmtId="0" fontId="1" fillId="0" borderId="11" xfId="0" applyFont="1" applyBorder="1" applyAlignment="1" applyProtection="1">
      <alignment vertical="center"/>
      <protection locked="0"/>
    </xf>
    <xf numFmtId="0" fontId="5" fillId="0" borderId="12" xfId="0" applyFont="1" applyBorder="1" applyAlignment="1">
      <alignment vertical="top"/>
    </xf>
    <xf numFmtId="177" fontId="0" fillId="0" borderId="12" xfId="0" applyNumberFormat="1" applyBorder="1" applyAlignment="1" applyProtection="1">
      <alignment vertical="center"/>
      <protection locked="0"/>
    </xf>
    <xf numFmtId="177" fontId="0" fillId="0" borderId="13" xfId="0" applyNumberFormat="1" applyBorder="1" applyAlignment="1" applyProtection="1">
      <alignment vertical="center"/>
      <protection locked="0"/>
    </xf>
    <xf numFmtId="0" fontId="0" fillId="0" borderId="1" xfId="0" applyBorder="1" applyAlignment="1" applyProtection="1">
      <alignment horizontal="center" vertical="center" textRotation="255"/>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center" vertical="center" textRotation="255"/>
      <protection locked="0"/>
    </xf>
    <xf numFmtId="0" fontId="2" fillId="0" borderId="2" xfId="0" applyFont="1"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 fillId="0" borderId="5" xfId="0" applyFont="1" applyBorder="1" applyAlignment="1" applyProtection="1">
      <alignment vertical="center" shrinkToFit="1"/>
      <protection locked="0"/>
    </xf>
    <xf numFmtId="0" fontId="1" fillId="2" borderId="16" xfId="0" applyFont="1" applyFill="1" applyBorder="1" applyAlignment="1" applyProtection="1">
      <alignment vertical="center"/>
      <protection locked="0"/>
    </xf>
    <xf numFmtId="0" fontId="5" fillId="0" borderId="12" xfId="0" applyFont="1" applyBorder="1" applyAlignment="1">
      <alignment horizontal="center" vertical="center"/>
    </xf>
    <xf numFmtId="0" fontId="3" fillId="0" borderId="0" xfId="0" applyFont="1" applyAlignment="1">
      <alignment horizontal="center" vertical="center"/>
    </xf>
    <xf numFmtId="178" fontId="3" fillId="0" borderId="0" xfId="0" applyNumberFormat="1" applyFont="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0" borderId="12" xfId="0" applyBorder="1" applyAlignment="1" applyProtection="1">
      <alignment vertical="center" shrinkToFit="1"/>
      <protection locked="0"/>
    </xf>
    <xf numFmtId="0" fontId="5" fillId="0" borderId="12" xfId="0" applyFont="1" applyBorder="1" applyAlignment="1" applyProtection="1">
      <alignment horizontal="center" vertical="top"/>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177" fontId="7" fillId="0" borderId="20" xfId="0" applyNumberFormat="1" applyFont="1" applyBorder="1" applyAlignment="1" applyProtection="1">
      <alignment vertical="center" shrinkToFit="1"/>
      <protection locked="0"/>
    </xf>
    <xf numFmtId="177" fontId="7" fillId="0" borderId="12" xfId="0" applyNumberFormat="1" applyFont="1" applyBorder="1" applyAlignment="1" applyProtection="1">
      <alignment vertical="center" shrinkToFit="1"/>
      <protection locked="0"/>
    </xf>
    <xf numFmtId="0" fontId="0" fillId="4" borderId="21" xfId="0" applyFill="1" applyBorder="1" applyAlignment="1" applyProtection="1">
      <alignment horizontal="center" vertical="center" wrapText="1"/>
      <protection locked="0"/>
    </xf>
    <xf numFmtId="0" fontId="0" fillId="0" borderId="2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vertical="center"/>
      <protection locked="0"/>
    </xf>
    <xf numFmtId="0" fontId="0" fillId="4" borderId="19" xfId="0" applyFill="1" applyBorder="1" applyAlignment="1" applyProtection="1">
      <alignment vertical="center" wrapText="1"/>
      <protection locked="0"/>
    </xf>
    <xf numFmtId="0" fontId="0" fillId="0" borderId="0" xfId="0" applyAlignment="1" applyProtection="1">
      <alignment vertical="center"/>
      <protection locked="0"/>
    </xf>
    <xf numFmtId="0" fontId="0" fillId="4" borderId="23" xfId="0" applyFill="1" applyBorder="1" applyAlignment="1" applyProtection="1">
      <alignment vertical="center" wrapText="1"/>
      <protection locked="0"/>
    </xf>
    <xf numFmtId="0" fontId="2" fillId="4" borderId="19" xfId="0" applyFont="1" applyFill="1" applyBorder="1" applyAlignment="1" applyProtection="1">
      <alignment horizontal="center" vertical="center" shrinkToFit="1"/>
      <protection locked="0"/>
    </xf>
    <xf numFmtId="0" fontId="8" fillId="4" borderId="23" xfId="0" applyFont="1" applyFill="1" applyBorder="1" applyAlignment="1" applyProtection="1">
      <alignment vertical="center" wrapText="1"/>
      <protection locked="0"/>
    </xf>
    <xf numFmtId="0" fontId="8" fillId="4" borderId="18" xfId="0" applyFont="1" applyFill="1" applyBorder="1" applyAlignment="1" applyProtection="1">
      <alignment vertical="center" wrapText="1"/>
      <protection locked="0"/>
    </xf>
    <xf numFmtId="0" fontId="0" fillId="4" borderId="21" xfId="0" applyFill="1" applyBorder="1" applyAlignment="1" applyProtection="1">
      <alignment horizontal="center" vertical="center" shrinkToFit="1"/>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9" fillId="4" borderId="29"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0" fillId="4" borderId="14"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4" borderId="18" xfId="0" applyFill="1" applyBorder="1" applyAlignment="1" applyProtection="1">
      <alignment horizontal="center" vertical="center" shrinkToFit="1"/>
      <protection locked="0"/>
    </xf>
    <xf numFmtId="0" fontId="0" fillId="4" borderId="29" xfId="0" applyFill="1" applyBorder="1" applyAlignment="1" applyProtection="1">
      <alignment horizontal="center"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1"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10" fillId="0" borderId="0" xfId="0" applyFont="1" applyAlignment="1" applyProtection="1">
      <alignment vertical="center"/>
      <protection locked="0"/>
    </xf>
    <xf numFmtId="0" fontId="1" fillId="6" borderId="0" xfId="0" applyFont="1" applyFill="1" applyAlignment="1" applyProtection="1">
      <alignment vertical="center"/>
      <protection locked="0"/>
    </xf>
    <xf numFmtId="0" fontId="0" fillId="0" borderId="12" xfId="0" applyBorder="1" applyAlignment="1" applyProtection="1">
      <alignment vertical="center"/>
      <protection locked="0"/>
    </xf>
    <xf numFmtId="0" fontId="0" fillId="4" borderId="7" xfId="0" applyFill="1" applyBorder="1" applyAlignment="1" applyProtection="1">
      <alignment horizontal="center" vertical="center" shrinkToFit="1"/>
      <protection locked="0"/>
    </xf>
    <xf numFmtId="0" fontId="1" fillId="6" borderId="8" xfId="0" applyFont="1" applyFill="1" applyBorder="1" applyAlignment="1" applyProtection="1">
      <alignment vertical="center"/>
      <protection locked="0"/>
    </xf>
    <xf numFmtId="0" fontId="11" fillId="6" borderId="9" xfId="0" applyFont="1" applyFill="1" applyBorder="1" applyAlignment="1" applyProtection="1">
      <alignment vertical="center"/>
      <protection locked="0"/>
    </xf>
    <xf numFmtId="0" fontId="12" fillId="6" borderId="9" xfId="0" applyFont="1" applyFill="1" applyBorder="1" applyAlignment="1" applyProtection="1">
      <alignment vertical="center"/>
      <protection locked="0"/>
    </xf>
    <xf numFmtId="0" fontId="1" fillId="6" borderId="9" xfId="0" applyFont="1" applyFill="1" applyBorder="1" applyAlignment="1" applyProtection="1">
      <alignment vertical="center"/>
      <protection locked="0"/>
    </xf>
    <xf numFmtId="0" fontId="1" fillId="6" borderId="10" xfId="0" applyFont="1" applyFill="1" applyBorder="1" applyAlignment="1" applyProtection="1">
      <alignment vertical="center"/>
      <protection locked="0"/>
    </xf>
    <xf numFmtId="0" fontId="1" fillId="6" borderId="14" xfId="0" applyFont="1" applyFill="1" applyBorder="1" applyAlignment="1" applyProtection="1">
      <alignment vertical="center"/>
      <protection locked="0"/>
    </xf>
    <xf numFmtId="0" fontId="11" fillId="6" borderId="3" xfId="0" applyFont="1" applyFill="1" applyBorder="1" applyAlignment="1" applyProtection="1">
      <alignment vertical="center"/>
      <protection locked="0"/>
    </xf>
    <xf numFmtId="0" fontId="12" fillId="6" borderId="3"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6" borderId="33" xfId="0" applyFont="1" applyFill="1"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1" fillId="0" borderId="3"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3" fillId="6" borderId="1" xfId="0" applyFont="1" applyFill="1" applyBorder="1" applyAlignment="1" applyProtection="1">
      <alignment horizontal="right" vertical="center"/>
      <protection locked="0"/>
    </xf>
    <xf numFmtId="0" fontId="13" fillId="6" borderId="1" xfId="0" applyFont="1" applyFill="1" applyBorder="1" applyAlignment="1" applyProtection="1">
      <alignment vertical="center"/>
      <protection locked="0"/>
    </xf>
    <xf numFmtId="0" fontId="14" fillId="6" borderId="1" xfId="0" applyFont="1" applyFill="1" applyBorder="1" applyAlignment="1" applyProtection="1">
      <alignment vertical="center"/>
      <protection locked="0"/>
    </xf>
    <xf numFmtId="0" fontId="13" fillId="6" borderId="0" xfId="0" applyFont="1" applyFill="1" applyAlignment="1" applyProtection="1">
      <alignment vertical="center"/>
      <protection locked="0"/>
    </xf>
    <xf numFmtId="0" fontId="13" fillId="6" borderId="0" xfId="0" applyFont="1" applyFill="1" applyAlignment="1" applyProtection="1">
      <alignment vertical="center" wrapText="1"/>
      <protection locked="0"/>
    </xf>
    <xf numFmtId="0" fontId="14" fillId="6" borderId="0" xfId="0" applyFont="1" applyFill="1" applyAlignment="1" applyProtection="1">
      <alignment vertical="center" wrapText="1"/>
      <protection locked="0"/>
    </xf>
    <xf numFmtId="0" fontId="8" fillId="2" borderId="15" xfId="0" applyFont="1" applyFill="1" applyBorder="1" applyAlignment="1" applyProtection="1">
      <alignment horizontal="right" vertical="center"/>
      <protection locked="0"/>
    </xf>
    <xf numFmtId="179" fontId="0" fillId="0" borderId="5" xfId="0" applyNumberForma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7" fillId="4" borderId="29" xfId="0" applyFont="1" applyFill="1" applyBorder="1" applyAlignment="1" applyProtection="1">
      <alignment horizontal="center" vertical="center" shrinkToFit="1"/>
      <protection locked="0"/>
    </xf>
    <xf numFmtId="0" fontId="15" fillId="0" borderId="9" xfId="0" applyFont="1" applyBorder="1" applyAlignment="1" applyProtection="1">
      <alignment vertical="center"/>
      <protection locked="0"/>
    </xf>
    <xf numFmtId="0" fontId="15" fillId="0" borderId="37"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15" fillId="0" borderId="38" xfId="0" applyFont="1" applyBorder="1" applyAlignment="1" applyProtection="1">
      <alignment vertical="center"/>
      <protection locked="0"/>
    </xf>
    <xf numFmtId="179" fontId="0" fillId="0" borderId="6" xfId="0" applyNumberFormat="1" applyBorder="1" applyAlignment="1" applyProtection="1">
      <alignment horizontal="center" vertical="center"/>
      <protection locked="0"/>
    </xf>
    <xf numFmtId="0" fontId="7" fillId="0" borderId="0" xfId="0" applyFont="1" applyAlignment="1" applyProtection="1">
      <alignment horizontal="left" vertical="center"/>
      <protection locked="0"/>
    </xf>
    <xf numFmtId="177" fontId="7" fillId="0" borderId="39" xfId="0" applyNumberFormat="1" applyFont="1" applyBorder="1" applyAlignment="1" applyProtection="1">
      <alignment vertical="center" shrinkToFit="1"/>
      <protection locked="0"/>
    </xf>
    <xf numFmtId="177" fontId="7" fillId="0" borderId="9" xfId="0" applyNumberFormat="1" applyFont="1" applyBorder="1" applyAlignment="1" applyProtection="1">
      <alignment vertical="center" shrinkToFit="1"/>
      <protection locked="0"/>
    </xf>
    <xf numFmtId="0" fontId="1" fillId="0" borderId="9" xfId="0" applyFont="1" applyBorder="1" applyAlignment="1" applyProtection="1">
      <alignment vertical="center"/>
      <protection locked="0"/>
    </xf>
    <xf numFmtId="0" fontId="7" fillId="0" borderId="40"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16" fillId="0" borderId="41"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16" fillId="0" borderId="43" xfId="0" applyFont="1" applyBorder="1" applyAlignment="1" applyProtection="1">
      <alignment vertical="center" wrapText="1"/>
      <protection locked="0"/>
    </xf>
    <xf numFmtId="0" fontId="16" fillId="0" borderId="39" xfId="0" applyFont="1" applyBorder="1" applyAlignment="1" applyProtection="1">
      <alignment vertical="center" wrapText="1"/>
      <protection locked="0"/>
    </xf>
    <xf numFmtId="0" fontId="16" fillId="0" borderId="44" xfId="0" applyFont="1" applyBorder="1" applyAlignment="1" applyProtection="1">
      <alignment horizontal="center" vertical="center" wrapText="1"/>
      <protection locked="0"/>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176" fontId="16" fillId="0" borderId="42" xfId="0" applyNumberFormat="1" applyFont="1" applyBorder="1" applyAlignment="1">
      <alignment horizontal="center" vertical="center"/>
    </xf>
    <xf numFmtId="176" fontId="16" fillId="0" borderId="43" xfId="0" applyNumberFormat="1" applyFont="1" applyBorder="1" applyAlignment="1">
      <alignment horizontal="center" vertical="center"/>
    </xf>
    <xf numFmtId="0" fontId="16" fillId="0" borderId="43" xfId="0" applyFont="1" applyBorder="1" applyAlignment="1">
      <alignment horizontal="center"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wrapText="1" shrinkToFit="1"/>
    </xf>
    <xf numFmtId="0" fontId="16" fillId="7" borderId="8" xfId="0" applyFont="1" applyFill="1" applyBorder="1" applyAlignment="1">
      <alignment horizontal="center" vertical="center" wrapText="1"/>
    </xf>
    <xf numFmtId="0" fontId="17" fillId="0" borderId="49" xfId="0" applyFont="1" applyBorder="1" applyAlignment="1">
      <alignment horizontal="center" vertical="center" wrapText="1"/>
    </xf>
    <xf numFmtId="0" fontId="16" fillId="0" borderId="48" xfId="0" applyFont="1" applyBorder="1" applyAlignment="1">
      <alignment horizontal="center" vertical="center"/>
    </xf>
    <xf numFmtId="0" fontId="16" fillId="0" borderId="10" xfId="0" applyFont="1" applyBorder="1" applyAlignment="1">
      <alignment horizontal="center" vertical="center" wrapText="1"/>
    </xf>
    <xf numFmtId="0" fontId="17" fillId="0" borderId="48" xfId="0" applyFont="1" applyBorder="1" applyAlignment="1">
      <alignment horizontal="center" vertical="center" wrapText="1"/>
    </xf>
    <xf numFmtId="0" fontId="16" fillId="0" borderId="8" xfId="0" applyFont="1" applyBorder="1" applyAlignment="1">
      <alignment horizontal="center" vertical="center"/>
    </xf>
    <xf numFmtId="0" fontId="16" fillId="6" borderId="48" xfId="0" applyFont="1" applyFill="1" applyBorder="1" applyAlignment="1">
      <alignment horizontal="center" vertical="center"/>
    </xf>
    <xf numFmtId="178" fontId="16" fillId="6" borderId="20" xfId="0" applyNumberFormat="1" applyFont="1" applyFill="1" applyBorder="1" applyAlignment="1">
      <alignment horizontal="center" vertical="center" wrapText="1" shrinkToFit="1"/>
    </xf>
    <xf numFmtId="178" fontId="16" fillId="6" borderId="7" xfId="0" applyNumberFormat="1" applyFont="1" applyFill="1" applyBorder="1" applyAlignment="1">
      <alignment horizontal="center" vertical="center" wrapText="1" shrinkToFit="1"/>
    </xf>
    <xf numFmtId="49" fontId="16" fillId="0" borderId="48" xfId="0" applyNumberFormat="1" applyFont="1" applyBorder="1" applyAlignment="1">
      <alignment horizontal="center" vertical="center"/>
    </xf>
    <xf numFmtId="0" fontId="16" fillId="0" borderId="48"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7" fillId="0" borderId="9" xfId="0" applyFont="1" applyBorder="1" applyAlignment="1">
      <alignment horizontal="left" vertical="center" wrapText="1"/>
    </xf>
    <xf numFmtId="178" fontId="16" fillId="0" borderId="9" xfId="0" applyNumberFormat="1" applyFont="1" applyBorder="1" applyAlignment="1">
      <alignment horizontal="center" vertical="center" wrapText="1"/>
    </xf>
    <xf numFmtId="180" fontId="16" fillId="0" borderId="9" xfId="0" applyNumberFormat="1" applyFont="1" applyBorder="1" applyAlignment="1">
      <alignment horizontal="center" vertical="center" wrapText="1"/>
    </xf>
    <xf numFmtId="181"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20" fontId="16" fillId="0" borderId="9" xfId="0" applyNumberFormat="1" applyFont="1" applyBorder="1" applyAlignment="1">
      <alignment horizontal="center" vertical="center" wrapText="1"/>
    </xf>
    <xf numFmtId="0" fontId="16" fillId="0" borderId="9" xfId="0" applyFont="1" applyBorder="1" applyAlignment="1">
      <alignment horizontal="right" vertical="center" wrapText="1"/>
    </xf>
    <xf numFmtId="14" fontId="18" fillId="0" borderId="0" xfId="0" applyNumberFormat="1" applyFont="1" applyAlignment="1">
      <alignment horizontal="center" vertical="center" wrapText="1"/>
    </xf>
    <xf numFmtId="0" fontId="16" fillId="0" borderId="9" xfId="0" applyFont="1" applyBorder="1" applyAlignment="1">
      <alignment horizontal="left" vertical="center" wrapText="1"/>
    </xf>
    <xf numFmtId="178" fontId="16" fillId="0" borderId="9" xfId="0" applyNumberFormat="1" applyFont="1" applyBorder="1" applyAlignment="1">
      <alignment horizontal="left" vertical="center" wrapText="1"/>
    </xf>
    <xf numFmtId="180" fontId="16" fillId="0" borderId="9" xfId="0" applyNumberFormat="1" applyFont="1" applyBorder="1" applyAlignment="1">
      <alignment horizontal="left" vertical="center" wrapText="1"/>
    </xf>
    <xf numFmtId="0" fontId="16" fillId="0" borderId="0" xfId="0" applyFont="1" applyAlignment="1">
      <alignment vertical="center" wrapText="1"/>
    </xf>
    <xf numFmtId="0" fontId="17" fillId="0" borderId="0" xfId="0" applyFont="1" applyAlignment="1">
      <alignment vertical="center"/>
    </xf>
    <xf numFmtId="0" fontId="8" fillId="0" borderId="24" xfId="0" applyFont="1" applyBorder="1" applyAlignment="1" applyProtection="1">
      <alignment vertical="center"/>
      <protection locked="0"/>
    </xf>
    <xf numFmtId="0" fontId="19" fillId="0" borderId="9" xfId="0" applyFont="1" applyBorder="1" applyAlignment="1">
      <alignment horizontal="center" vertical="center" wrapText="1"/>
    </xf>
    <xf numFmtId="49" fontId="16" fillId="0" borderId="9" xfId="0" applyNumberFormat="1" applyFont="1" applyBorder="1" applyAlignment="1">
      <alignment horizontal="center" vertical="center" wrapText="1"/>
    </xf>
    <xf numFmtId="0" fontId="7" fillId="4" borderId="20"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20" fillId="4" borderId="33" xfId="0" applyFont="1" applyFill="1" applyBorder="1" applyAlignment="1" applyProtection="1">
      <alignment horizontal="center" vertical="center" wrapText="1"/>
      <protection locked="0"/>
    </xf>
    <xf numFmtId="0" fontId="20" fillId="4" borderId="50"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1" fillId="8" borderId="20" xfId="0" applyFont="1" applyFill="1" applyBorder="1" applyAlignment="1" applyProtection="1">
      <alignment vertical="center"/>
      <protection locked="0"/>
    </xf>
    <xf numFmtId="0" fontId="11" fillId="8" borderId="12" xfId="0" applyFont="1" applyFill="1" applyBorder="1" applyAlignment="1" applyProtection="1">
      <alignment vertical="center"/>
      <protection locked="0"/>
    </xf>
    <xf numFmtId="0" fontId="12" fillId="8" borderId="12" xfId="0" applyFont="1" applyFill="1" applyBorder="1" applyAlignment="1" applyProtection="1">
      <alignment vertical="center"/>
      <protection locked="0"/>
    </xf>
    <xf numFmtId="0" fontId="1" fillId="8" borderId="12" xfId="0" applyFont="1" applyFill="1" applyBorder="1" applyAlignment="1" applyProtection="1">
      <alignment vertical="center"/>
      <protection locked="0"/>
    </xf>
    <xf numFmtId="0" fontId="1" fillId="8" borderId="51" xfId="0" applyFont="1" applyFill="1" applyBorder="1" applyAlignment="1" applyProtection="1">
      <alignment vertical="center"/>
      <protection locked="0"/>
    </xf>
    <xf numFmtId="0" fontId="6" fillId="2" borderId="22"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21" fillId="2" borderId="1" xfId="0" applyFont="1" applyFill="1" applyBorder="1" applyAlignment="1" applyProtection="1">
      <alignment vertical="center"/>
      <protection locked="0"/>
    </xf>
    <xf numFmtId="0" fontId="22" fillId="2" borderId="1" xfId="0" applyFont="1" applyFill="1" applyBorder="1" applyAlignment="1" applyProtection="1">
      <alignment vertical="center"/>
      <protection locked="0"/>
    </xf>
    <xf numFmtId="0" fontId="22" fillId="2" borderId="1" xfId="0" applyFont="1" applyFill="1" applyBorder="1" applyProtection="1">
      <protection locked="0"/>
    </xf>
    <xf numFmtId="0" fontId="22" fillId="2" borderId="52" xfId="0" applyFont="1" applyFill="1" applyBorder="1" applyProtection="1">
      <protection locked="0"/>
    </xf>
    <xf numFmtId="0" fontId="0" fillId="0" borderId="0" xfId="0" applyAlignment="1" applyProtection="1">
      <alignment horizontal="left" vertical="center"/>
      <protection locked="0"/>
    </xf>
    <xf numFmtId="0" fontId="0" fillId="3" borderId="14" xfId="0"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4" borderId="48" xfId="0" applyFill="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 fillId="0" borderId="5" xfId="0"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5" fillId="0" borderId="20" xfId="0" applyFont="1" applyBorder="1" applyAlignment="1">
      <alignment horizontal="center" vertical="top"/>
    </xf>
    <xf numFmtId="0" fontId="5" fillId="0" borderId="12" xfId="0" applyFont="1" applyBorder="1" applyAlignment="1">
      <alignment horizontal="center" vertical="top"/>
    </xf>
    <xf numFmtId="0" fontId="16" fillId="0" borderId="20" xfId="0" applyFont="1" applyBorder="1" applyAlignment="1">
      <alignment horizontal="center" vertical="center"/>
    </xf>
    <xf numFmtId="0" fontId="16" fillId="0" borderId="48" xfId="0" applyFont="1" applyBorder="1" applyAlignment="1">
      <alignment horizontal="center" vertical="center" wrapText="1"/>
    </xf>
    <xf numFmtId="177" fontId="23" fillId="0" borderId="5" xfId="0" applyNumberFormat="1" applyFont="1" applyBorder="1" applyAlignment="1" applyProtection="1">
      <alignment vertical="center" wrapText="1" shrinkToFit="1"/>
      <protection locked="0"/>
    </xf>
    <xf numFmtId="177" fontId="23" fillId="0" borderId="6" xfId="0" applyNumberFormat="1" applyFont="1" applyBorder="1" applyAlignment="1" applyProtection="1">
      <alignment vertical="center" wrapText="1" shrinkToFit="1"/>
      <protection locked="0"/>
    </xf>
    <xf numFmtId="0" fontId="24" fillId="0" borderId="12"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6" fillId="0" borderId="2" xfId="0" applyFont="1" applyBorder="1" applyAlignment="1" applyProtection="1">
      <alignment vertical="center"/>
      <protection locked="0"/>
    </xf>
    <xf numFmtId="0" fontId="25" fillId="6" borderId="1" xfId="0" applyFont="1" applyFill="1" applyBorder="1" applyAlignment="1" applyProtection="1">
      <alignment vertical="center"/>
      <protection locked="0"/>
    </xf>
    <xf numFmtId="0" fontId="25" fillId="6" borderId="0" xfId="0" applyFont="1" applyFill="1" applyAlignment="1" applyProtection="1">
      <alignment vertical="center" wrapText="1"/>
      <protection locked="0"/>
    </xf>
    <xf numFmtId="0" fontId="27" fillId="6" borderId="0" xfId="0" applyFont="1" applyFill="1" applyAlignment="1" applyProtection="1">
      <alignment vertical="center"/>
      <protection locked="0"/>
    </xf>
    <xf numFmtId="0" fontId="25" fillId="2" borderId="1" xfId="0" applyFont="1" applyFill="1" applyBorder="1" applyAlignment="1" applyProtection="1">
      <alignment vertical="center"/>
      <protection locked="0"/>
    </xf>
    <xf numFmtId="0" fontId="28" fillId="0" borderId="0" xfId="0" applyFont="1" applyAlignment="1" applyProtection="1">
      <alignment vertical="center"/>
      <protection locked="0"/>
    </xf>
    <xf numFmtId="0" fontId="16" fillId="8" borderId="8" xfId="0" applyFont="1" applyFill="1" applyBorder="1" applyAlignment="1">
      <alignment horizontal="center" vertical="center" wrapText="1"/>
    </xf>
    <xf numFmtId="0" fontId="1" fillId="0" borderId="12" xfId="0" applyFont="1" applyBorder="1" applyAlignment="1" applyProtection="1">
      <alignment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182" fontId="29" fillId="0" borderId="12" xfId="0" applyNumberFormat="1" applyFont="1" applyBorder="1" applyAlignment="1" applyProtection="1">
      <alignment horizontal="center" vertical="center"/>
      <protection locked="0"/>
    </xf>
    <xf numFmtId="182" fontId="29" fillId="0" borderId="20" xfId="0" applyNumberFormat="1" applyFont="1" applyBorder="1" applyAlignment="1" applyProtection="1">
      <alignment vertical="center"/>
      <protection locked="0"/>
    </xf>
    <xf numFmtId="182" fontId="29" fillId="0" borderId="12" xfId="0" applyNumberFormat="1" applyFont="1" applyBorder="1" applyAlignment="1" applyProtection="1">
      <alignment vertical="center"/>
      <protection locked="0"/>
    </xf>
    <xf numFmtId="182" fontId="29" fillId="9" borderId="12" xfId="0" applyNumberFormat="1"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13" fillId="0" borderId="0" xfId="0" applyFont="1" applyAlignment="1" applyProtection="1">
      <alignment vertical="center"/>
      <protection locked="0"/>
    </xf>
    <xf numFmtId="0" fontId="9" fillId="2" borderId="56" xfId="0" applyFont="1" applyFill="1" applyBorder="1" applyAlignment="1" applyProtection="1">
      <alignment horizontal="center" vertical="center" textRotation="255" wrapText="1" shrinkToFit="1"/>
      <protection locked="0"/>
    </xf>
    <xf numFmtId="0" fontId="9" fillId="2" borderId="57" xfId="0" applyFont="1" applyFill="1" applyBorder="1" applyAlignment="1" applyProtection="1">
      <alignment horizontal="center" vertical="center" textRotation="255" shrinkToFit="1"/>
      <protection locked="0"/>
    </xf>
    <xf numFmtId="0" fontId="9" fillId="2" borderId="58" xfId="0" applyFont="1" applyFill="1" applyBorder="1" applyAlignment="1" applyProtection="1">
      <alignment horizontal="center" vertical="center" textRotation="255" shrinkToFit="1"/>
      <protection locked="0"/>
    </xf>
    <xf numFmtId="0" fontId="8" fillId="2" borderId="0" xfId="0" applyFont="1" applyFill="1" applyAlignment="1" applyProtection="1">
      <alignment horizontal="left" vertical="center"/>
      <protection locked="0"/>
    </xf>
    <xf numFmtId="0" fontId="8" fillId="2" borderId="60"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59" xfId="0" applyFont="1" applyFill="1" applyBorder="1" applyAlignment="1" applyProtection="1">
      <alignment horizontal="left" vertical="center"/>
      <protection locked="0"/>
    </xf>
    <xf numFmtId="0" fontId="0" fillId="11" borderId="53" xfId="0" applyFill="1" applyBorder="1" applyAlignment="1" applyProtection="1">
      <alignment horizontal="center" vertical="center" wrapText="1" shrinkToFit="1"/>
      <protection locked="0"/>
    </xf>
    <xf numFmtId="0" fontId="0" fillId="11" borderId="61" xfId="0" applyFill="1" applyBorder="1" applyAlignment="1" applyProtection="1">
      <alignment horizontal="center" vertical="center" wrapText="1" shrinkToFit="1"/>
      <protection locked="0"/>
    </xf>
    <xf numFmtId="0" fontId="0" fillId="0" borderId="62"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3" borderId="17"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71" xfId="0" applyFill="1" applyBorder="1" applyAlignment="1" applyProtection="1">
      <alignment horizontal="center" vertical="center"/>
      <protection locked="0"/>
    </xf>
    <xf numFmtId="0" fontId="0" fillId="0" borderId="17"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3" borderId="2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0" borderId="13" xfId="0" applyBorder="1" applyAlignment="1" applyProtection="1">
      <alignment horizontal="center" vertical="center" shrinkToFit="1"/>
      <protection locked="0"/>
    </xf>
    <xf numFmtId="0" fontId="0" fillId="3" borderId="56" xfId="0" applyFill="1" applyBorder="1" applyAlignment="1" applyProtection="1">
      <alignment horizontal="center" vertical="center" textRotation="255" wrapText="1" shrinkToFit="1"/>
      <protection locked="0"/>
    </xf>
    <xf numFmtId="0" fontId="0" fillId="3" borderId="57" xfId="0" applyFill="1" applyBorder="1" applyAlignment="1" applyProtection="1">
      <alignment horizontal="center" vertical="center" textRotation="255" wrapText="1" shrinkToFit="1"/>
      <protection locked="0"/>
    </xf>
    <xf numFmtId="0" fontId="0" fillId="3" borderId="58" xfId="0" applyFill="1" applyBorder="1" applyAlignment="1" applyProtection="1">
      <alignment horizontal="center" vertical="center" textRotation="255" wrapText="1" shrinkToFit="1"/>
      <protection locked="0"/>
    </xf>
    <xf numFmtId="183" fontId="0" fillId="0" borderId="30" xfId="0" applyNumberFormat="1" applyBorder="1" applyAlignment="1">
      <alignment horizontal="center" vertical="center" shrinkToFit="1"/>
    </xf>
    <xf numFmtId="183" fontId="0" fillId="0" borderId="31" xfId="0" applyNumberFormat="1" applyBorder="1" applyAlignment="1">
      <alignment horizontal="center" vertical="center" shrinkToFit="1"/>
    </xf>
    <xf numFmtId="183" fontId="0" fillId="0" borderId="20" xfId="0" applyNumberFormat="1" applyBorder="1" applyAlignment="1" applyProtection="1">
      <alignment horizontal="center" vertical="center" shrinkToFit="1"/>
      <protection locked="0"/>
    </xf>
    <xf numFmtId="183" fontId="0" fillId="0" borderId="12" xfId="0" applyNumberFormat="1" applyBorder="1" applyAlignment="1" applyProtection="1">
      <alignment horizontal="center" vertical="center" shrinkToFit="1"/>
      <protection locked="0"/>
    </xf>
    <xf numFmtId="183" fontId="7" fillId="0" borderId="31" xfId="0" applyNumberFormat="1" applyFont="1" applyBorder="1" applyAlignment="1">
      <alignment horizontal="left" vertical="center" shrinkToFit="1"/>
    </xf>
    <xf numFmtId="183" fontId="7" fillId="0" borderId="32" xfId="0" applyNumberFormat="1" applyFont="1" applyBorder="1" applyAlignment="1">
      <alignment horizontal="left" vertical="center" shrinkToFit="1"/>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4" borderId="2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21" fillId="0" borderId="20"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0" fillId="4" borderId="17"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71"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4" borderId="48" xfId="0" applyFill="1" applyBorder="1" applyAlignment="1" applyProtection="1">
      <alignment horizontal="center" vertical="center" wrapText="1"/>
      <protection locked="0"/>
    </xf>
    <xf numFmtId="0" fontId="0" fillId="4" borderId="23" xfId="0" applyFill="1" applyBorder="1" applyAlignment="1" applyProtection="1">
      <alignment horizontal="center"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41" fillId="4" borderId="23" xfId="0" applyFont="1" applyFill="1" applyBorder="1" applyAlignment="1" applyProtection="1">
      <alignment horizontal="left" vertical="center" wrapText="1"/>
      <protection locked="0"/>
    </xf>
    <xf numFmtId="0" fontId="41" fillId="4" borderId="18" xfId="0"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shrinkToFit="1"/>
      <protection locked="0"/>
    </xf>
    <xf numFmtId="0" fontId="0" fillId="0" borderId="31" xfId="0" applyBorder="1" applyAlignment="1" applyProtection="1">
      <alignment horizontal="center" vertical="center"/>
      <protection locked="0"/>
    </xf>
    <xf numFmtId="0" fontId="8" fillId="0" borderId="31"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3" borderId="1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21" fillId="0" borderId="14" xfId="0"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0" fillId="4" borderId="56" xfId="0" applyFill="1" applyBorder="1" applyAlignment="1" applyProtection="1">
      <alignment horizontal="center" vertical="center" textRotation="255" shrinkToFit="1"/>
      <protection locked="0"/>
    </xf>
    <xf numFmtId="0" fontId="0" fillId="4" borderId="57" xfId="0" applyFill="1" applyBorder="1" applyAlignment="1" applyProtection="1">
      <alignment horizontal="center" vertical="center" textRotation="255" shrinkToFit="1"/>
      <protection locked="0"/>
    </xf>
    <xf numFmtId="0" fontId="0" fillId="4" borderId="58" xfId="0" applyFill="1" applyBorder="1" applyAlignment="1" applyProtection="1">
      <alignment horizontal="center" vertical="center" textRotation="255" shrinkToFit="1"/>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14" fontId="39" fillId="10" borderId="20" xfId="0" applyNumberFormat="1" applyFont="1" applyFill="1" applyBorder="1" applyAlignment="1" applyProtection="1">
      <alignment horizontal="center" vertical="center"/>
      <protection locked="0"/>
    </xf>
    <xf numFmtId="0" fontId="39" fillId="10" borderId="12" xfId="0" applyFont="1" applyFill="1" applyBorder="1" applyAlignment="1" applyProtection="1">
      <alignment horizontal="center" vertical="center"/>
      <protection locked="0"/>
    </xf>
    <xf numFmtId="0" fontId="39" fillId="10" borderId="51" xfId="0"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5" fillId="0" borderId="34" xfId="0" applyFont="1" applyBorder="1" applyAlignment="1" applyProtection="1">
      <alignment horizontal="center" vertical="center" shrinkToFit="1"/>
      <protection locked="0"/>
    </xf>
    <xf numFmtId="0" fontId="25" fillId="0" borderId="71" xfId="0" applyFont="1" applyBorder="1" applyAlignment="1" applyProtection="1">
      <alignment horizontal="center" vertical="center" shrinkToFit="1"/>
      <protection locked="0"/>
    </xf>
    <xf numFmtId="0" fontId="40" fillId="0" borderId="17" xfId="0" applyFont="1" applyBorder="1" applyAlignment="1" applyProtection="1">
      <alignment horizontal="left" vertical="center"/>
      <protection locked="0"/>
    </xf>
    <xf numFmtId="0" fontId="34" fillId="0" borderId="34" xfId="0" applyFont="1" applyBorder="1" applyAlignment="1">
      <alignment horizontal="left" vertical="center"/>
    </xf>
    <xf numFmtId="0" fontId="34" fillId="0" borderId="35" xfId="0" applyFont="1" applyBorder="1" applyAlignment="1">
      <alignment horizontal="left" vertical="center"/>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8" fillId="0" borderId="3"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protection locked="0"/>
    </xf>
    <xf numFmtId="0" fontId="1" fillId="0" borderId="28" xfId="0" applyFont="1" applyBorder="1" applyAlignment="1" applyProtection="1">
      <alignment horizontal="left" vertical="center" shrinkToFit="1"/>
      <protection locked="0"/>
    </xf>
    <xf numFmtId="0" fontId="1" fillId="0" borderId="66"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69" xfId="0" applyFont="1" applyBorder="1" applyAlignment="1" applyProtection="1">
      <alignment horizontal="left" vertical="center" shrinkToFit="1"/>
      <protection locked="0"/>
    </xf>
    <xf numFmtId="0" fontId="8" fillId="4" borderId="26"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69" xfId="0" applyFont="1" applyFill="1" applyBorder="1" applyAlignment="1" applyProtection="1">
      <alignment horizontal="center" vertical="center"/>
      <protection locked="0"/>
    </xf>
    <xf numFmtId="0" fontId="8" fillId="0" borderId="6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70" xfId="0" applyFont="1" applyBorder="1" applyAlignment="1" applyProtection="1">
      <alignment horizontal="left" vertical="center" shrinkToFit="1"/>
      <protection locked="0"/>
    </xf>
    <xf numFmtId="0" fontId="8" fillId="4" borderId="2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70" xfId="0" applyFont="1" applyFill="1" applyBorder="1" applyAlignment="1" applyProtection="1">
      <alignment horizontal="center" vertical="center"/>
      <protection locked="0"/>
    </xf>
    <xf numFmtId="0" fontId="0" fillId="4" borderId="56" xfId="0" applyFill="1" applyBorder="1" applyAlignment="1" applyProtection="1">
      <alignment horizontal="center" vertical="center" textRotation="255"/>
      <protection locked="0"/>
    </xf>
    <xf numFmtId="0" fontId="0" fillId="4" borderId="57" xfId="0" applyFill="1" applyBorder="1" applyAlignment="1" applyProtection="1">
      <alignment horizontal="center" vertical="center" textRotation="255"/>
      <protection locked="0"/>
    </xf>
    <xf numFmtId="0" fontId="0" fillId="4" borderId="58" xfId="0" applyFill="1" applyBorder="1" applyAlignment="1" applyProtection="1">
      <alignment horizontal="center" vertical="center" textRotation="255"/>
      <protection locked="0"/>
    </xf>
    <xf numFmtId="0" fontId="38" fillId="4" borderId="30" xfId="0" applyFont="1" applyFill="1" applyBorder="1" applyAlignment="1" applyProtection="1">
      <alignment horizontal="left"/>
      <protection locked="0"/>
    </xf>
    <xf numFmtId="0" fontId="38" fillId="4" borderId="31" xfId="0" applyFont="1" applyFill="1" applyBorder="1" applyAlignment="1" applyProtection="1">
      <alignment horizontal="left"/>
      <protection locked="0"/>
    </xf>
    <xf numFmtId="0" fontId="38" fillId="4" borderId="32" xfId="0" applyFont="1" applyFill="1" applyBorder="1" applyAlignment="1" applyProtection="1">
      <alignment horizontal="left"/>
      <protection locked="0"/>
    </xf>
    <xf numFmtId="0" fontId="0" fillId="0" borderId="25" xfId="0" applyBorder="1" applyAlignment="1" applyProtection="1">
      <alignment horizontal="center" vertical="center"/>
      <protection locked="0"/>
    </xf>
    <xf numFmtId="0" fontId="8" fillId="0" borderId="25" xfId="0" applyFont="1" applyBorder="1" applyAlignment="1" applyProtection="1">
      <alignment horizontal="left" vertical="center" shrinkToFit="1"/>
      <protection locked="0"/>
    </xf>
    <xf numFmtId="0" fontId="8" fillId="0" borderId="68" xfId="0" applyFont="1" applyBorder="1" applyAlignment="1" applyProtection="1">
      <alignment horizontal="left" vertical="center" shrinkToFit="1"/>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68" xfId="0" applyFont="1" applyFill="1" applyBorder="1" applyAlignment="1" applyProtection="1">
      <alignment horizontal="center" vertical="center"/>
      <protection locked="0"/>
    </xf>
    <xf numFmtId="0" fontId="0" fillId="0" borderId="25"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0" fontId="22" fillId="0" borderId="69" xfId="0" applyFont="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67" xfId="0" applyBorder="1" applyAlignment="1" applyProtection="1">
      <alignment horizontal="left" vertical="center" shrinkToFit="1"/>
      <protection locked="0"/>
    </xf>
    <xf numFmtId="0" fontId="8" fillId="0" borderId="6"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23" fillId="0" borderId="28" xfId="0" applyFont="1" applyBorder="1" applyAlignment="1" applyProtection="1">
      <alignment horizontal="center"/>
      <protection locked="0"/>
    </xf>
    <xf numFmtId="0" fontId="23" fillId="0" borderId="66" xfId="0" applyFont="1" applyBorder="1" applyAlignment="1" applyProtection="1">
      <alignment horizontal="center"/>
      <protection locked="0"/>
    </xf>
    <xf numFmtId="0" fontId="0" fillId="4" borderId="19" xfId="0" applyFill="1" applyBorder="1" applyAlignment="1" applyProtection="1">
      <alignment horizontal="center" vertical="center" wrapText="1"/>
      <protection locked="0"/>
    </xf>
    <xf numFmtId="0" fontId="20" fillId="0" borderId="63" xfId="0" applyFont="1" applyBorder="1" applyAlignment="1" applyProtection="1">
      <alignment horizontal="left" vertical="center"/>
      <protection locked="0"/>
    </xf>
    <xf numFmtId="0" fontId="20" fillId="0" borderId="64" xfId="0" applyFont="1" applyBorder="1" applyAlignment="1" applyProtection="1">
      <alignment horizontal="left" vertical="center"/>
      <protection locked="0"/>
    </xf>
    <xf numFmtId="0" fontId="20" fillId="0" borderId="65"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60" xfId="0" applyFont="1" applyBorder="1" applyAlignment="1" applyProtection="1">
      <alignment horizontal="left" vertical="center"/>
      <protection locked="0"/>
    </xf>
    <xf numFmtId="0" fontId="20" fillId="0" borderId="14"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36" xfId="0" applyFont="1" applyBorder="1" applyAlignment="1" applyProtection="1">
      <alignment horizontal="left" vertical="center"/>
      <protection locked="0"/>
    </xf>
    <xf numFmtId="0" fontId="1" fillId="0" borderId="28" xfId="0" applyFont="1" applyBorder="1" applyAlignment="1" applyProtection="1">
      <alignment horizontal="center" vertical="center"/>
      <protection locked="0"/>
    </xf>
    <xf numFmtId="0" fontId="0" fillId="0" borderId="28" xfId="0" applyBorder="1" applyAlignment="1" applyProtection="1">
      <alignment horizontal="left" vertical="center"/>
      <protection locked="0"/>
    </xf>
    <xf numFmtId="0" fontId="0" fillId="0" borderId="4" xfId="0" applyBorder="1" applyAlignment="1" applyProtection="1">
      <alignment vertical="center"/>
      <protection locked="0"/>
    </xf>
    <xf numFmtId="0" fontId="34" fillId="0" borderId="5" xfId="0" applyFont="1" applyBorder="1" applyAlignment="1">
      <alignment vertical="center"/>
    </xf>
    <xf numFmtId="0" fontId="34" fillId="0" borderId="11" xfId="0" applyFont="1" applyBorder="1" applyAlignment="1">
      <alignment vertical="center"/>
    </xf>
    <xf numFmtId="0" fontId="8" fillId="4" borderId="23" xfId="0" applyFont="1" applyFill="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8" fillId="0" borderId="36" xfId="0" applyFont="1" applyBorder="1" applyAlignment="1" applyProtection="1">
      <alignment horizontal="left" vertical="center" shrinkToFit="1"/>
      <protection locked="0"/>
    </xf>
    <xf numFmtId="0" fontId="0" fillId="0" borderId="25" xfId="0"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0" fillId="0" borderId="6" xfId="0" applyBorder="1" applyAlignment="1" applyProtection="1">
      <alignment horizontal="left" vertical="center"/>
      <protection locked="0"/>
    </xf>
    <xf numFmtId="0" fontId="22" fillId="0" borderId="6" xfId="0" applyFont="1" applyBorder="1" applyAlignment="1" applyProtection="1">
      <alignment horizontal="left"/>
      <protection locked="0"/>
    </xf>
    <xf numFmtId="0" fontId="22" fillId="0" borderId="67" xfId="0" applyFont="1" applyBorder="1" applyAlignment="1" applyProtection="1">
      <alignment horizontal="left"/>
      <protection locked="0"/>
    </xf>
    <xf numFmtId="0" fontId="0" fillId="0" borderId="38" xfId="0" applyBorder="1" applyAlignment="1" applyProtection="1">
      <alignment horizontal="left" vertical="center"/>
      <protection locked="0"/>
    </xf>
    <xf numFmtId="0" fontId="6" fillId="4" borderId="48" xfId="0" applyFont="1" applyFill="1" applyBorder="1" applyAlignment="1" applyProtection="1">
      <alignment horizontal="center" vertical="center" wrapText="1"/>
      <protection locked="0"/>
    </xf>
    <xf numFmtId="0" fontId="34" fillId="0" borderId="23" xfId="0" applyFont="1" applyBorder="1" applyAlignment="1">
      <alignment horizontal="center" vertical="center" wrapText="1"/>
    </xf>
    <xf numFmtId="0" fontId="0" fillId="0" borderId="17" xfId="0" applyBorder="1" applyAlignment="1" applyProtection="1">
      <alignment horizontal="left" vertical="center" indent="1" shrinkToFit="1"/>
      <protection locked="0"/>
    </xf>
    <xf numFmtId="0" fontId="0" fillId="0" borderId="34" xfId="0" applyBorder="1" applyAlignment="1" applyProtection="1">
      <alignment horizontal="left" vertical="center" indent="1" shrinkToFit="1"/>
      <protection locked="0"/>
    </xf>
    <xf numFmtId="0" fontId="0" fillId="0" borderId="35" xfId="0" applyBorder="1" applyAlignment="1" applyProtection="1">
      <alignment horizontal="left" vertical="center" indent="1" shrinkToFit="1"/>
      <protection locked="0"/>
    </xf>
    <xf numFmtId="0" fontId="0" fillId="4" borderId="53"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184" fontId="35" fillId="0" borderId="62" xfId="0" applyNumberFormat="1" applyFont="1" applyBorder="1" applyAlignment="1">
      <alignment horizontal="center" vertical="center" shrinkToFit="1"/>
    </xf>
    <xf numFmtId="184" fontId="35" fillId="0" borderId="54" xfId="0" applyNumberFormat="1" applyFont="1" applyBorder="1" applyAlignment="1">
      <alignment horizontal="center" vertical="center" shrinkToFit="1"/>
    </xf>
    <xf numFmtId="184" fontId="35" fillId="0" borderId="55" xfId="0" applyNumberFormat="1" applyFont="1" applyBorder="1" applyAlignment="1">
      <alignment horizontal="center" vertical="center" shrinkToFit="1"/>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0" fillId="0" borderId="24" xfId="0"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52"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 fillId="0" borderId="60" xfId="0" applyFont="1" applyBorder="1" applyAlignment="1" applyProtection="1">
      <alignment horizontal="left" vertical="center"/>
      <protection locked="0"/>
    </xf>
    <xf numFmtId="0" fontId="0" fillId="0" borderId="26" xfId="0"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7" fillId="4" borderId="56" xfId="0" applyFont="1" applyFill="1" applyBorder="1" applyAlignment="1" applyProtection="1">
      <alignment horizontal="center" vertical="center" textRotation="255"/>
      <protection locked="0"/>
    </xf>
    <xf numFmtId="0" fontId="34" fillId="0" borderId="57" xfId="0" applyFont="1" applyBorder="1" applyAlignment="1">
      <alignment horizontal="center" vertical="center" textRotation="255"/>
    </xf>
    <xf numFmtId="0" fontId="34" fillId="0" borderId="58" xfId="0" applyFont="1" applyBorder="1" applyAlignment="1">
      <alignment horizontal="center" vertical="center" textRotation="255"/>
    </xf>
    <xf numFmtId="0" fontId="30" fillId="0" borderId="30" xfId="0" applyFont="1" applyBorder="1" applyAlignment="1" applyProtection="1">
      <alignment horizontal="center" vertical="center" shrinkToFit="1"/>
      <protection locked="0"/>
    </xf>
    <xf numFmtId="0" fontId="30" fillId="0" borderId="31" xfId="0" applyFont="1" applyBorder="1" applyAlignment="1" applyProtection="1">
      <alignment horizontal="center" vertical="center" shrinkToFit="1"/>
      <protection locked="0"/>
    </xf>
    <xf numFmtId="0" fontId="30" fillId="0" borderId="32" xfId="0" applyFont="1" applyBorder="1" applyAlignment="1" applyProtection="1">
      <alignment horizontal="center" vertical="center" shrinkToFit="1"/>
      <protection locked="0"/>
    </xf>
    <xf numFmtId="0" fontId="7" fillId="4" borderId="23"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179" fontId="29" fillId="0" borderId="6"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79" fontId="29" fillId="0" borderId="5" xfId="0" applyNumberFormat="1"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0" fillId="0" borderId="20"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0" fillId="0" borderId="13" xfId="0" applyBorder="1" applyAlignment="1" applyProtection="1">
      <alignment horizontal="left" vertical="center" indent="1" shrinkToFit="1"/>
      <protection locked="0"/>
    </xf>
    <xf numFmtId="0" fontId="6" fillId="4" borderId="19" xfId="0" applyFont="1" applyFill="1" applyBorder="1" applyAlignment="1" applyProtection="1">
      <alignment horizontal="center" vertical="center" wrapText="1"/>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177" fontId="36" fillId="4" borderId="20" xfId="0" applyNumberFormat="1" applyFont="1" applyFill="1" applyBorder="1" applyAlignment="1" applyProtection="1">
      <alignment horizontal="center" vertical="center"/>
      <protection locked="0"/>
    </xf>
    <xf numFmtId="177" fontId="36" fillId="4" borderId="12" xfId="0" applyNumberFormat="1" applyFont="1" applyFill="1" applyBorder="1" applyAlignment="1" applyProtection="1">
      <alignment horizontal="center" vertical="center"/>
      <protection locked="0"/>
    </xf>
    <xf numFmtId="177" fontId="36" fillId="4" borderId="51" xfId="0" applyNumberFormat="1" applyFont="1" applyFill="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34" fillId="0" borderId="12" xfId="0" applyFont="1" applyBorder="1" applyAlignment="1">
      <alignment vertical="center"/>
    </xf>
    <xf numFmtId="0" fontId="6" fillId="4" borderId="23"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30" fillId="0" borderId="30" xfId="0" applyNumberFormat="1" applyFont="1" applyBorder="1" applyAlignment="1" applyProtection="1">
      <alignment horizontal="center" vertical="center"/>
      <protection locked="0"/>
    </xf>
    <xf numFmtId="49" fontId="30" fillId="0" borderId="31" xfId="0" applyNumberFormat="1"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14" fontId="0" fillId="0" borderId="12" xfId="0" applyNumberFormat="1" applyBorder="1" applyAlignment="1" applyProtection="1">
      <alignment horizontal="left" vertical="center" wrapText="1"/>
      <protection locked="0"/>
    </xf>
    <xf numFmtId="14" fontId="0" fillId="0" borderId="13" xfId="0" applyNumberFormat="1" applyBorder="1" applyAlignment="1" applyProtection="1">
      <alignment horizontal="left" vertical="center" wrapText="1"/>
      <protection locked="0"/>
    </xf>
    <xf numFmtId="0" fontId="0" fillId="0" borderId="51" xfId="0" applyBorder="1" applyAlignment="1" applyProtection="1">
      <alignment horizontal="center" vertical="center"/>
      <protection locked="0"/>
    </xf>
    <xf numFmtId="0" fontId="0" fillId="9" borderId="8" xfId="0" applyFill="1" applyBorder="1" applyAlignment="1" applyProtection="1">
      <alignment horizontal="left" vertical="top" wrapText="1" shrinkToFit="1"/>
      <protection locked="0"/>
    </xf>
    <xf numFmtId="0" fontId="0" fillId="9" borderId="9" xfId="0" applyFill="1" applyBorder="1" applyAlignment="1" applyProtection="1">
      <alignment horizontal="left" vertical="top" wrapText="1" shrinkToFit="1"/>
      <protection locked="0"/>
    </xf>
    <xf numFmtId="0" fontId="34" fillId="9" borderId="37" xfId="0" applyFont="1" applyFill="1" applyBorder="1" applyAlignment="1">
      <alignment horizontal="left" vertical="top" wrapText="1" shrinkToFit="1"/>
    </xf>
    <xf numFmtId="0" fontId="0" fillId="9" borderId="15" xfId="0" applyFill="1" applyBorder="1" applyAlignment="1" applyProtection="1">
      <alignment horizontal="left" vertical="top" wrapText="1" shrinkToFit="1"/>
      <protection locked="0"/>
    </xf>
    <xf numFmtId="0" fontId="0" fillId="9" borderId="0" xfId="0" applyFill="1" applyAlignment="1" applyProtection="1">
      <alignment horizontal="left" vertical="top" wrapText="1" shrinkToFit="1"/>
      <protection locked="0"/>
    </xf>
    <xf numFmtId="0" fontId="34" fillId="9" borderId="60" xfId="0" applyFont="1" applyFill="1" applyBorder="1" applyAlignment="1">
      <alignment horizontal="left" vertical="top" wrapText="1" shrinkToFit="1"/>
    </xf>
    <xf numFmtId="0" fontId="34" fillId="0" borderId="15" xfId="0" applyFont="1" applyBorder="1" applyAlignment="1">
      <alignment horizontal="left" vertical="top" wrapText="1" shrinkToFit="1"/>
    </xf>
    <xf numFmtId="0" fontId="34" fillId="0" borderId="0" xfId="0" applyFont="1" applyAlignment="1">
      <alignment horizontal="left" vertical="top" wrapText="1" shrinkToFit="1"/>
    </xf>
    <xf numFmtId="0" fontId="34" fillId="0" borderId="60" xfId="0" applyFont="1" applyBorder="1" applyAlignment="1">
      <alignment horizontal="left" vertical="top" wrapText="1" shrinkToFit="1"/>
    </xf>
    <xf numFmtId="0" fontId="34" fillId="0" borderId="14" xfId="0" applyFont="1" applyBorder="1" applyAlignment="1">
      <alignment horizontal="left" vertical="top" wrapText="1" shrinkToFit="1"/>
    </xf>
    <xf numFmtId="0" fontId="34" fillId="0" borderId="3" xfId="0" applyFont="1" applyBorder="1" applyAlignment="1">
      <alignment horizontal="left" vertical="top" wrapText="1" shrinkToFit="1"/>
    </xf>
    <xf numFmtId="0" fontId="34" fillId="0" borderId="36" xfId="0" applyFont="1" applyBorder="1" applyAlignment="1">
      <alignment horizontal="left" vertical="top" wrapText="1" shrinkToFit="1"/>
    </xf>
    <xf numFmtId="0" fontId="0" fillId="0" borderId="8" xfId="0" applyBorder="1" applyAlignment="1" applyProtection="1">
      <alignment horizontal="left" vertical="top" wrapText="1" shrinkToFit="1"/>
      <protection locked="0"/>
    </xf>
    <xf numFmtId="0" fontId="0" fillId="0" borderId="9" xfId="0" applyBorder="1" applyAlignment="1" applyProtection="1">
      <alignment horizontal="left" vertical="top" wrapText="1" shrinkToFit="1"/>
      <protection locked="0"/>
    </xf>
    <xf numFmtId="0" fontId="0" fillId="0" borderId="37" xfId="0" applyBorder="1" applyAlignment="1" applyProtection="1">
      <alignment horizontal="left" vertical="top" wrapText="1" shrinkToFit="1"/>
      <protection locked="0"/>
    </xf>
    <xf numFmtId="0" fontId="0" fillId="0" borderId="15" xfId="0" applyBorder="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0" fillId="0" borderId="60" xfId="0" applyBorder="1" applyAlignment="1" applyProtection="1">
      <alignment horizontal="left" vertical="top" wrapText="1" shrinkToFit="1"/>
      <protection locked="0"/>
    </xf>
    <xf numFmtId="0" fontId="0" fillId="0" borderId="16" xfId="0" applyBorder="1" applyAlignment="1" applyProtection="1">
      <alignment horizontal="left" vertical="top" wrapText="1" shrinkToFit="1"/>
      <protection locked="0"/>
    </xf>
    <xf numFmtId="0" fontId="0" fillId="0" borderId="2" xfId="0" applyBorder="1" applyAlignment="1" applyProtection="1">
      <alignment horizontal="left" vertical="top" wrapText="1" shrinkToFit="1"/>
      <protection locked="0"/>
    </xf>
    <xf numFmtId="0" fontId="0" fillId="0" borderId="59" xfId="0" applyBorder="1" applyAlignment="1" applyProtection="1">
      <alignment horizontal="left" vertical="top" wrapText="1" shrinkToFit="1"/>
      <protection locked="0"/>
    </xf>
    <xf numFmtId="0" fontId="45" fillId="0" borderId="8" xfId="0" applyFont="1" applyBorder="1" applyAlignment="1">
      <alignment horizontal="left" vertical="top" wrapText="1"/>
    </xf>
    <xf numFmtId="0" fontId="34" fillId="0" borderId="9" xfId="0" applyFont="1" applyBorder="1" applyAlignment="1">
      <alignment horizontal="left" vertical="top" wrapText="1"/>
    </xf>
    <xf numFmtId="0" fontId="34" fillId="0" borderId="37" xfId="0" applyFont="1" applyBorder="1" applyAlignment="1">
      <alignment horizontal="left" vertical="top" wrapText="1"/>
    </xf>
    <xf numFmtId="0" fontId="34" fillId="0" borderId="15" xfId="0" applyFont="1" applyBorder="1" applyAlignment="1">
      <alignment horizontal="left" vertical="top" wrapText="1"/>
    </xf>
    <xf numFmtId="0" fontId="34" fillId="0" borderId="0" xfId="0" applyFont="1" applyAlignment="1">
      <alignment horizontal="left" vertical="top" wrapText="1"/>
    </xf>
    <xf numFmtId="0" fontId="34" fillId="0" borderId="60" xfId="0" applyFont="1" applyBorder="1" applyAlignment="1">
      <alignment horizontal="left" vertical="top" wrapText="1"/>
    </xf>
    <xf numFmtId="179" fontId="37" fillId="0" borderId="63" xfId="0" applyNumberFormat="1" applyFont="1" applyBorder="1" applyAlignment="1" applyProtection="1">
      <alignment vertical="top" wrapText="1"/>
      <protection locked="0"/>
    </xf>
    <xf numFmtId="179" fontId="37" fillId="0" borderId="64" xfId="0" applyNumberFormat="1" applyFont="1" applyBorder="1" applyAlignment="1" applyProtection="1">
      <alignment vertical="top" wrapText="1"/>
      <protection locked="0"/>
    </xf>
    <xf numFmtId="179" fontId="37" fillId="0" borderId="65" xfId="0" applyNumberFormat="1" applyFont="1" applyBorder="1" applyAlignment="1" applyProtection="1">
      <alignment vertical="top" wrapText="1"/>
      <protection locked="0"/>
    </xf>
    <xf numFmtId="179" fontId="37" fillId="0" borderId="15" xfId="0" applyNumberFormat="1" applyFont="1" applyBorder="1" applyAlignment="1" applyProtection="1">
      <alignment vertical="top" wrapText="1"/>
      <protection locked="0"/>
    </xf>
    <xf numFmtId="179" fontId="37" fillId="0" borderId="0" xfId="0" applyNumberFormat="1" applyFont="1" applyAlignment="1" applyProtection="1">
      <alignment vertical="top" wrapText="1"/>
      <protection locked="0"/>
    </xf>
    <xf numFmtId="179" fontId="37" fillId="0" borderId="60" xfId="0" applyNumberFormat="1" applyFont="1" applyBorder="1" applyAlignment="1" applyProtection="1">
      <alignment vertical="top" wrapText="1"/>
      <protection locked="0"/>
    </xf>
    <xf numFmtId="0" fontId="31" fillId="0" borderId="53" xfId="0" applyFont="1" applyBorder="1" applyAlignment="1" applyProtection="1">
      <alignment horizontal="center" vertical="center"/>
      <protection locked="0"/>
    </xf>
    <xf numFmtId="0" fontId="31" fillId="0" borderId="54" xfId="0" applyFont="1" applyBorder="1" applyAlignment="1" applyProtection="1">
      <alignment horizontal="center" vertical="center"/>
      <protection locked="0"/>
    </xf>
    <xf numFmtId="0" fontId="31" fillId="0" borderId="55" xfId="0" applyFont="1" applyBorder="1" applyAlignment="1" applyProtection="1">
      <alignment horizontal="center" vertical="center"/>
      <protection locked="0"/>
    </xf>
    <xf numFmtId="0" fontId="32" fillId="0" borderId="1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59" xfId="0" applyFont="1" applyBorder="1" applyAlignment="1" applyProtection="1">
      <alignment horizontal="center" vertical="center" shrinkToFit="1"/>
      <protection locked="0"/>
    </xf>
    <xf numFmtId="0" fontId="29" fillId="0" borderId="30" xfId="0" applyFont="1" applyBorder="1" applyAlignment="1" applyProtection="1">
      <alignment horizontal="left" vertical="center" shrinkToFit="1"/>
      <protection locked="0"/>
    </xf>
    <xf numFmtId="0" fontId="29" fillId="0" borderId="31" xfId="0" applyFont="1" applyBorder="1" applyAlignment="1" applyProtection="1">
      <alignment horizontal="left" vertical="center" shrinkToFit="1"/>
      <protection locked="0"/>
    </xf>
    <xf numFmtId="0" fontId="29" fillId="0" borderId="32" xfId="0" applyFont="1" applyBorder="1" applyAlignment="1" applyProtection="1">
      <alignment horizontal="left" vertical="center" shrinkToFit="1"/>
      <protection locked="0"/>
    </xf>
    <xf numFmtId="0" fontId="0" fillId="0" borderId="8" xfId="0" applyBorder="1" applyAlignment="1" applyProtection="1">
      <alignment horizontal="left" vertical="center" wrapText="1" shrinkToFit="1"/>
      <protection locked="0"/>
    </xf>
    <xf numFmtId="0" fontId="0" fillId="0" borderId="9" xfId="0"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1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33" fillId="0" borderId="9" xfId="0" applyFont="1" applyBorder="1" applyAlignment="1" applyProtection="1">
      <alignment horizontal="center" vertical="center" wrapText="1" shrinkToFit="1"/>
      <protection locked="0"/>
    </xf>
    <xf numFmtId="0" fontId="33" fillId="0" borderId="37" xfId="0" applyFont="1" applyBorder="1" applyAlignment="1" applyProtection="1">
      <alignment horizontal="center" vertical="center" wrapText="1" shrinkToFit="1"/>
      <protection locked="0"/>
    </xf>
    <xf numFmtId="0" fontId="33" fillId="0" borderId="0" xfId="0" applyFont="1" applyAlignment="1" applyProtection="1">
      <alignment horizontal="center" vertical="center" wrapText="1" shrinkToFit="1"/>
      <protection locked="0"/>
    </xf>
    <xf numFmtId="0" fontId="33" fillId="0" borderId="60" xfId="0" applyFont="1" applyBorder="1" applyAlignment="1" applyProtection="1">
      <alignment horizontal="center" vertical="center" wrapText="1" shrinkToFit="1"/>
      <protection locked="0"/>
    </xf>
    <xf numFmtId="0" fontId="33" fillId="0" borderId="3" xfId="0" applyFont="1" applyBorder="1" applyAlignment="1" applyProtection="1">
      <alignment horizontal="center" vertical="center" wrapText="1" shrinkToFit="1"/>
      <protection locked="0"/>
    </xf>
    <xf numFmtId="0" fontId="33" fillId="0" borderId="36" xfId="0" applyFont="1" applyBorder="1" applyAlignment="1" applyProtection="1">
      <alignment horizontal="center" vertical="center" wrapText="1" shrinkToFit="1"/>
      <protection locked="0"/>
    </xf>
    <xf numFmtId="183" fontId="0" fillId="0" borderId="20" xfId="0" applyNumberFormat="1" applyBorder="1" applyAlignment="1" applyProtection="1">
      <alignment horizontal="center" vertical="center" wrapText="1"/>
      <protection locked="0"/>
    </xf>
    <xf numFmtId="183" fontId="0" fillId="0" borderId="12" xfId="0" applyNumberFormat="1" applyBorder="1" applyAlignment="1" applyProtection="1">
      <alignment horizontal="center" vertical="center" wrapText="1"/>
      <protection locked="0"/>
    </xf>
    <xf numFmtId="0" fontId="34" fillId="0" borderId="20" xfId="0" applyFont="1" applyBorder="1" applyAlignment="1">
      <alignment vertical="center"/>
    </xf>
    <xf numFmtId="0" fontId="34" fillId="0" borderId="13" xfId="0" applyFont="1" applyBorder="1" applyAlignment="1">
      <alignment vertical="center"/>
    </xf>
    <xf numFmtId="0" fontId="29" fillId="0" borderId="20"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14" fontId="0" fillId="0" borderId="20" xfId="0" applyNumberForma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43" fillId="0" borderId="9" xfId="0" applyFont="1" applyBorder="1" applyAlignment="1" applyProtection="1">
      <alignment horizontal="center" vertical="center" wrapText="1" shrinkToFit="1"/>
      <protection locked="0"/>
    </xf>
    <xf numFmtId="0" fontId="43" fillId="0" borderId="37" xfId="0" applyFont="1" applyBorder="1" applyAlignment="1" applyProtection="1">
      <alignment horizontal="center" vertical="center" wrapText="1" shrinkToFit="1"/>
      <protection locked="0"/>
    </xf>
    <xf numFmtId="0" fontId="43" fillId="0" borderId="0" xfId="0" applyFont="1" applyAlignment="1" applyProtection="1">
      <alignment horizontal="center" vertical="center" wrapText="1" shrinkToFit="1"/>
      <protection locked="0"/>
    </xf>
    <xf numFmtId="0" fontId="43" fillId="0" borderId="60" xfId="0" applyFont="1" applyBorder="1" applyAlignment="1" applyProtection="1">
      <alignment horizontal="center" vertical="center" wrapText="1" shrinkToFit="1"/>
      <protection locked="0"/>
    </xf>
    <xf numFmtId="0" fontId="43" fillId="0" borderId="3" xfId="0" applyFont="1" applyBorder="1" applyAlignment="1" applyProtection="1">
      <alignment horizontal="center" vertical="center" wrapText="1" shrinkToFit="1"/>
      <protection locked="0"/>
    </xf>
    <xf numFmtId="0" fontId="43" fillId="0" borderId="36" xfId="0" applyFont="1" applyBorder="1" applyAlignment="1" applyProtection="1">
      <alignment horizontal="center" vertical="center" wrapText="1" shrinkToFit="1"/>
      <protection locked="0"/>
    </xf>
    <xf numFmtId="0" fontId="0" fillId="0" borderId="37" xfId="0" applyBorder="1" applyAlignment="1" applyProtection="1">
      <alignment horizontal="left" vertical="center" wrapText="1" shrinkToFit="1"/>
      <protection locked="0"/>
    </xf>
    <xf numFmtId="0" fontId="0" fillId="0" borderId="60" xfId="0" applyBorder="1" applyAlignment="1" applyProtection="1">
      <alignment horizontal="left" vertical="center" wrapText="1" shrinkToFit="1"/>
      <protection locked="0"/>
    </xf>
    <xf numFmtId="0" fontId="0" fillId="0" borderId="16"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21" fillId="0" borderId="20"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21" fillId="0" borderId="13" xfId="0" applyFont="1" applyBorder="1" applyAlignment="1" applyProtection="1">
      <alignment vertical="center"/>
      <protection locked="0"/>
    </xf>
    <xf numFmtId="0" fontId="7" fillId="4" borderId="57" xfId="0" applyFont="1" applyFill="1" applyBorder="1" applyAlignment="1" applyProtection="1">
      <alignment horizontal="center" vertical="center" textRotation="255"/>
      <protection locked="0"/>
    </xf>
    <xf numFmtId="0" fontId="7" fillId="4" borderId="58" xfId="0" applyFont="1" applyFill="1" applyBorder="1" applyAlignment="1" applyProtection="1">
      <alignment horizontal="center" vertical="center" textRotation="255"/>
      <protection locked="0"/>
    </xf>
    <xf numFmtId="0" fontId="0" fillId="0" borderId="36" xfId="0" applyBorder="1" applyAlignment="1" applyProtection="1">
      <alignment horizontal="left" vertical="center" wrapText="1" shrinkToFit="1"/>
      <protection locked="0"/>
    </xf>
    <xf numFmtId="179" fontId="36" fillId="0" borderId="27" xfId="0" applyNumberFormat="1" applyFont="1" applyBorder="1" applyAlignment="1" applyProtection="1">
      <alignment horizontal="left" vertical="center" wrapText="1"/>
      <protection locked="0"/>
    </xf>
    <xf numFmtId="179" fontId="42" fillId="0" borderId="28" xfId="0" applyNumberFormat="1" applyFont="1" applyBorder="1" applyAlignment="1" applyProtection="1">
      <alignment horizontal="left" vertical="center" wrapText="1"/>
      <protection locked="0"/>
    </xf>
    <xf numFmtId="179" fontId="42" fillId="0" borderId="3" xfId="0" applyNumberFormat="1" applyFont="1" applyBorder="1" applyAlignment="1" applyProtection="1">
      <alignment horizontal="left" vertical="center" wrapText="1"/>
      <protection locked="0"/>
    </xf>
    <xf numFmtId="179" fontId="42" fillId="0" borderId="36" xfId="0" applyNumberFormat="1" applyFont="1" applyBorder="1" applyAlignment="1" applyProtection="1">
      <alignment horizontal="left" vertical="center" wrapText="1"/>
      <protection locked="0"/>
    </xf>
    <xf numFmtId="179" fontId="29" fillId="0" borderId="12" xfId="0" applyNumberFormat="1" applyFont="1" applyBorder="1" applyAlignment="1" applyProtection="1">
      <alignment horizontal="center" vertical="center"/>
      <protection locked="0"/>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7" xfId="0" applyBorder="1" applyAlignment="1" applyProtection="1">
      <alignment horizontal="center" vertical="center"/>
      <protection locked="0"/>
    </xf>
    <xf numFmtId="177" fontId="0" fillId="0" borderId="26" xfId="0" applyNumberFormat="1" applyBorder="1" applyAlignment="1">
      <alignment horizontal="center" vertical="center"/>
    </xf>
    <xf numFmtId="177" fontId="0" fillId="0" borderId="6" xfId="0" applyNumberFormat="1" applyBorder="1" applyAlignment="1">
      <alignment horizontal="center" vertical="center"/>
    </xf>
    <xf numFmtId="177" fontId="0" fillId="0" borderId="69" xfId="0" applyNumberFormat="1" applyBorder="1" applyAlignment="1">
      <alignment horizontal="center" vertical="center"/>
    </xf>
    <xf numFmtId="0" fontId="0" fillId="0" borderId="26" xfId="0" applyBorder="1" applyAlignment="1">
      <alignment horizontal="center" vertical="center" shrinkToFit="1"/>
    </xf>
    <xf numFmtId="0" fontId="0" fillId="0" borderId="6" xfId="0" applyBorder="1" applyAlignment="1">
      <alignment horizontal="center" vertical="center" shrinkToFit="1"/>
    </xf>
    <xf numFmtId="0" fontId="0" fillId="0" borderId="69" xfId="0" applyBorder="1" applyAlignment="1">
      <alignment horizontal="center" vertical="center" shrinkToFit="1"/>
    </xf>
    <xf numFmtId="0" fontId="0" fillId="0" borderId="51" xfId="0" applyBorder="1" applyAlignment="1">
      <alignment horizontal="center" vertical="center"/>
    </xf>
    <xf numFmtId="177" fontId="0" fillId="0" borderId="24" xfId="0" applyNumberFormat="1" applyBorder="1" applyAlignment="1">
      <alignment horizontal="center" vertical="center"/>
    </xf>
    <xf numFmtId="177" fontId="0" fillId="0" borderId="25" xfId="0" applyNumberFormat="1" applyBorder="1" applyAlignment="1">
      <alignment horizontal="center" vertical="center"/>
    </xf>
    <xf numFmtId="177" fontId="0" fillId="0" borderId="68" xfId="0" applyNumberFormat="1"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68" xfId="0" applyBorder="1" applyAlignment="1">
      <alignment horizontal="center" vertical="center" shrinkToFit="1"/>
    </xf>
    <xf numFmtId="0" fontId="0" fillId="0" borderId="38" xfId="0"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0" fillId="0" borderId="63"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182" fontId="29" fillId="0" borderId="20" xfId="0" applyNumberFormat="1" applyFont="1" applyBorder="1" applyAlignment="1" applyProtection="1">
      <alignment horizontal="center" vertical="center"/>
      <protection locked="0"/>
    </xf>
    <xf numFmtId="182" fontId="29" fillId="0" borderId="12" xfId="0" applyNumberFormat="1"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8"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60"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14" fontId="1" fillId="0" borderId="5" xfId="0" applyNumberFormat="1"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40" fillId="0" borderId="34" xfId="0" applyFont="1" applyBorder="1" applyAlignment="1" applyProtection="1">
      <alignment horizontal="right" vertical="center"/>
      <protection locked="0"/>
    </xf>
    <xf numFmtId="0" fontId="1" fillId="0" borderId="2" xfId="0" applyFont="1" applyBorder="1" applyAlignment="1" applyProtection="1">
      <alignment horizontal="center" vertical="center"/>
      <protection locked="0"/>
    </xf>
    <xf numFmtId="0" fontId="40" fillId="0" borderId="17" xfId="0" applyFont="1" applyBorder="1" applyAlignment="1" applyProtection="1">
      <alignment horizontal="right" vertical="center"/>
      <protection locked="0"/>
    </xf>
    <xf numFmtId="0" fontId="6" fillId="2" borderId="22"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0" fillId="2" borderId="1" xfId="0" applyFill="1" applyBorder="1" applyAlignment="1" applyProtection="1">
      <alignment horizontal="right" vertical="center"/>
      <protection locked="0"/>
    </xf>
    <xf numFmtId="0" fontId="28" fillId="2" borderId="1" xfId="0" applyFont="1" applyFill="1" applyBorder="1" applyAlignment="1" applyProtection="1">
      <alignment horizontal="left" vertical="center"/>
      <protection locked="0"/>
    </xf>
    <xf numFmtId="0" fontId="25" fillId="2" borderId="1" xfId="0" applyFont="1" applyFill="1" applyBorder="1" applyAlignment="1" applyProtection="1">
      <alignment horizontal="center"/>
      <protection locked="0"/>
    </xf>
    <xf numFmtId="0" fontId="25" fillId="2" borderId="52" xfId="0" applyFont="1" applyFill="1" applyBorder="1" applyAlignment="1" applyProtection="1">
      <alignment horizontal="center"/>
      <protection locked="0"/>
    </xf>
    <xf numFmtId="0" fontId="5" fillId="0" borderId="20" xfId="0" applyFont="1" applyBorder="1" applyAlignment="1">
      <alignment horizontal="center" vertical="top"/>
    </xf>
    <xf numFmtId="0" fontId="5" fillId="0" borderId="12" xfId="0" applyFont="1" applyBorder="1" applyAlignment="1">
      <alignment horizontal="center" vertical="top"/>
    </xf>
    <xf numFmtId="0" fontId="5" fillId="0" borderId="51" xfId="0" applyFont="1" applyBorder="1" applyAlignment="1">
      <alignment horizontal="center" vertical="top"/>
    </xf>
    <xf numFmtId="185" fontId="16" fillId="0" borderId="9" xfId="0" applyNumberFormat="1" applyFont="1" applyBorder="1" applyAlignment="1">
      <alignment horizontal="center" vertical="center" wrapText="1"/>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51" xfId="0" applyFont="1" applyBorder="1" applyAlignment="1">
      <alignment horizontal="center" vertical="center"/>
    </xf>
    <xf numFmtId="0" fontId="16" fillId="0" borderId="4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xf>
    <xf numFmtId="0" fontId="16" fillId="0" borderId="2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 xfId="0" applyFont="1" applyBorder="1" applyAlignment="1">
      <alignment horizontal="left" vertical="center" wrapText="1"/>
    </xf>
  </cellXfs>
  <cellStyles count="1">
    <cellStyle name="標準" xfId="0" builtinId="0"/>
  </cellStyles>
  <dxfs count="163">
    <dxf>
      <font>
        <b/>
        <i val="0"/>
        <color rgb="FFFF0000"/>
      </font>
      <fill>
        <patternFill patternType="solid">
          <bgColor rgb="FFFFCCCC"/>
        </patternFill>
      </fill>
    </dxf>
    <dxf>
      <font>
        <b/>
        <i val="0"/>
        <color rgb="FFFF0000"/>
      </font>
      <fill>
        <patternFill patternType="solid">
          <bgColor rgb="FFFFCCCC"/>
        </patternFill>
      </fill>
    </dxf>
    <dxf>
      <fill>
        <patternFill patternType="solid">
          <bgColor rgb="FFFF0000"/>
        </patternFill>
      </fill>
    </dxf>
    <dxf>
      <fill>
        <patternFill patternType="solid">
          <bgColor rgb="FFFF0000"/>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CC"/>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val="0"/>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CC"/>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val="0"/>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55</xdr:col>
      <xdr:colOff>161925</xdr:colOff>
      <xdr:row>93</xdr:row>
      <xdr:rowOff>114300</xdr:rowOff>
    </xdr:from>
    <xdr:to>
      <xdr:col>56</xdr:col>
      <xdr:colOff>114300</xdr:colOff>
      <xdr:row>101</xdr:row>
      <xdr:rowOff>171450</xdr:rowOff>
    </xdr:to>
    <xdr:sp macro="" textlink="">
      <xdr:nvSpPr>
        <xdr:cNvPr id="30144" name="右中かっこ 6">
          <a:extLst>
            <a:ext uri="{FF2B5EF4-FFF2-40B4-BE49-F238E27FC236}">
              <a16:creationId xmlns:a16="http://schemas.microsoft.com/office/drawing/2014/main" id="{F1F4F1C5-6FFB-412B-BC4F-15518AD52361}"/>
            </a:ext>
          </a:extLst>
        </xdr:cNvPr>
        <xdr:cNvSpPr>
          <a:spLocks/>
        </xdr:cNvSpPr>
      </xdr:nvSpPr>
      <xdr:spPr bwMode="auto">
        <a:xfrm>
          <a:off x="8058150" y="24564975"/>
          <a:ext cx="285750" cy="2038350"/>
        </a:xfrm>
        <a:prstGeom prst="rightBrace">
          <a:avLst>
            <a:gd name="adj1" fmla="val 10568"/>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val="000000"/>
          </a:solidFill>
          <a:round/>
          <a:headEnd/>
          <a:tailEnd/>
        </a:ln>
        <a:effectLst>
          <a:prstShdw prst="shdw17" dist="17961" dir="2700000">
            <a:srgbClr val="000000"/>
          </a:prstShdw>
        </a:effectLst>
      </xdr:spPr>
    </xdr:sp>
    <xdr:clientData/>
  </xdr:twoCellAnchor>
  <xdr:twoCellAnchor>
    <xdr:from>
      <xdr:col>56</xdr:col>
      <xdr:colOff>245669</xdr:colOff>
      <xdr:row>59</xdr:row>
      <xdr:rowOff>132917</xdr:rowOff>
    </xdr:from>
    <xdr:to>
      <xdr:col>64</xdr:col>
      <xdr:colOff>889289</xdr:colOff>
      <xdr:row>84</xdr:row>
      <xdr:rowOff>0</xdr:rowOff>
    </xdr:to>
    <xdr:sp macro="" textlink="">
      <xdr:nvSpPr>
        <xdr:cNvPr id="3" name="テキスト ボックス 2">
          <a:extLst>
            <a:ext uri="{FF2B5EF4-FFF2-40B4-BE49-F238E27FC236}">
              <a16:creationId xmlns:a16="http://schemas.microsoft.com/office/drawing/2014/main" id="{D7CA347C-8D84-4AE9-B35D-9E51D65A6D39}"/>
            </a:ext>
            <a:ext uri="{147F2762-F138-4A5C-976F-8EAC2B608ADB}">
              <a16:predDERef xmlns:a16="http://schemas.microsoft.com/office/drawing/2014/main" pred="{F1F4F1C5-6FFB-412B-BC4F-15518AD52361}"/>
            </a:ext>
          </a:extLst>
        </xdr:cNvPr>
        <xdr:cNvSpPr txBox="1"/>
      </xdr:nvSpPr>
      <xdr:spPr>
        <a:xfrm>
          <a:off x="8350578" y="16611167"/>
          <a:ext cx="6185438" cy="57899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nSpc>
              <a:spcPts val="1100"/>
            </a:lnSpc>
          </a:pPr>
          <a:r>
            <a:rPr lang="ja-JP" altLang="en-US" sz="1050" b="1" i="0" u="sng" strike="noStrike">
              <a:solidFill>
                <a:srgbClr val="FF0000"/>
              </a:solidFill>
              <a:effectLst/>
              <a:latin typeface="メイリオ" panose="020B0604030504040204" pitchFamily="50" charset="-128"/>
              <a:ea typeface="メイリオ" panose="020B0604030504040204" pitchFamily="50" charset="-128"/>
              <a:cs typeface="+mn-cs"/>
            </a:rPr>
            <a:t>★学校別学科・学部等一覧（対象学部等参考資料）</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九州工業大学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・建設社会工学科　・機械知能工学科　・宇宙システム工学科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・電気電子工学科　・応用化学科　・マテリアル工学科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　・工学専攻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・情報・通信工学科　・知的システム工学科　・物理情報工学科　・生命化学情報工学科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・先端情報工学専攻  ・学際情報工学専攻　・情報創成工学専攻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○大学院生命体工学研究科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［博士前期課程］・生体機能応用工学専攻　・人間知能システム工学専攻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［博士後期課程］・生命体工学専攻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北九州市立大学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○国際環境工学部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・エネルギー循環化学科　　・機械システム工学科　　・情報メディア工学科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・建築デザイン学科　　　　・環境生命工学科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○大学院国際環境工学研究科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・環境システム専攻　　　　・環境工学専攻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北九州工業高等専門学校</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○本科：生産デザイン工学科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・機械創造システムコース　・知能ロボットシステムコース　・電気電子コース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・情報システムコース　・物質化学コース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○専攻科：生産デザイン工学専攻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早稲田大学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○大学院情報生産システム研究科　　・情報生産システム工学専攻</a:t>
          </a: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産業医科大学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○産業保健学部　環境マネジメント学科</a:t>
          </a: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56</xdr:col>
      <xdr:colOff>115813</xdr:colOff>
      <xdr:row>95</xdr:row>
      <xdr:rowOff>242455</xdr:rowOff>
    </xdr:from>
    <xdr:to>
      <xdr:col>62</xdr:col>
      <xdr:colOff>493568</xdr:colOff>
      <xdr:row>101</xdr:row>
      <xdr:rowOff>1</xdr:rowOff>
    </xdr:to>
    <xdr:sp macro="" textlink="">
      <xdr:nvSpPr>
        <xdr:cNvPr id="4" name="テキスト ボックス 3">
          <a:extLst>
            <a:ext uri="{FF2B5EF4-FFF2-40B4-BE49-F238E27FC236}">
              <a16:creationId xmlns:a16="http://schemas.microsoft.com/office/drawing/2014/main" id="{034C0D0A-80B7-4463-B438-7A0B53BEDF25}"/>
            </a:ext>
          </a:extLst>
        </xdr:cNvPr>
        <xdr:cNvSpPr txBox="1"/>
      </xdr:nvSpPr>
      <xdr:spPr>
        <a:xfrm>
          <a:off x="8345413" y="25007455"/>
          <a:ext cx="3959155" cy="124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ja-JP" sz="1100">
              <a:solidFill>
                <a:schemeClr val="dk1"/>
              </a:solidFill>
              <a:effectLst/>
              <a:latin typeface="+mn-lt"/>
              <a:ea typeface="+mn-ea"/>
              <a:cs typeface="+mn-cs"/>
            </a:rPr>
            <a:t>インターンシップでの事務連絡、書類送付等をさせて頂く際のご担当者名をご記入ください。</a:t>
          </a:r>
          <a:endParaRPr lang="ja-JP" altLang="ja-JP" sz="1100">
            <a:effectLst/>
          </a:endParaRPr>
        </a:p>
        <a:p>
          <a:pPr>
            <a:lnSpc>
              <a:spcPts val="1200"/>
            </a:lnSpc>
          </a:pPr>
          <a:r>
            <a:rPr kumimoji="1" lang="ja-JP" altLang="ja-JP" sz="1100">
              <a:solidFill>
                <a:schemeClr val="dk1"/>
              </a:solidFill>
              <a:effectLst/>
              <a:latin typeface="+mn-lt"/>
              <a:ea typeface="+mn-ea"/>
              <a:cs typeface="+mn-cs"/>
            </a:rPr>
            <a:t>学校担当者・フォーラム事務局担当のみ使用させていただきます。</a:t>
          </a:r>
          <a:endParaRPr lang="ja-JP" altLang="ja-JP" sz="1100">
            <a:effectLst/>
          </a:endParaRPr>
        </a:p>
        <a:p>
          <a:pPr>
            <a:lnSpc>
              <a:spcPts val="1100"/>
            </a:lnSpc>
          </a:pPr>
          <a:r>
            <a:rPr kumimoji="1" lang="ja-JP" altLang="ja-JP" sz="1100">
              <a:solidFill>
                <a:schemeClr val="dk1"/>
              </a:solidFill>
              <a:effectLst/>
              <a:latin typeface="+mn-lt"/>
              <a:ea typeface="+mn-ea"/>
              <a:cs typeface="+mn-cs"/>
            </a:rPr>
            <a:t>（学生へは受入れが決定するまで</a:t>
          </a:r>
          <a:r>
            <a:rPr kumimoji="1" lang="ja-JP" altLang="en-US" sz="1100">
              <a:solidFill>
                <a:schemeClr val="dk1"/>
              </a:solidFill>
              <a:effectLst/>
              <a:latin typeface="+mn-lt"/>
              <a:ea typeface="+mn-ea"/>
              <a:cs typeface="+mn-cs"/>
            </a:rPr>
            <a:t>お知らせは</a:t>
          </a:r>
          <a:r>
            <a:rPr kumimoji="1" lang="ja-JP" altLang="ja-JP" sz="1100">
              <a:solidFill>
                <a:schemeClr val="dk1"/>
              </a:solidFill>
              <a:effectLst/>
              <a:latin typeface="+mn-lt"/>
              <a:ea typeface="+mn-ea"/>
              <a:cs typeface="+mn-cs"/>
            </a:rPr>
            <a:t>いたしません）</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161925</xdr:colOff>
      <xdr:row>94</xdr:row>
      <xdr:rowOff>114300</xdr:rowOff>
    </xdr:from>
    <xdr:to>
      <xdr:col>56</xdr:col>
      <xdr:colOff>114300</xdr:colOff>
      <xdr:row>102</xdr:row>
      <xdr:rowOff>171450</xdr:rowOff>
    </xdr:to>
    <xdr:sp macro="" textlink="">
      <xdr:nvSpPr>
        <xdr:cNvPr id="29414" name="右中かっこ 6">
          <a:extLst>
            <a:ext uri="{FF2B5EF4-FFF2-40B4-BE49-F238E27FC236}">
              <a16:creationId xmlns:a16="http://schemas.microsoft.com/office/drawing/2014/main" id="{BCDD32BC-8D95-443C-AD17-454BDE359A29}"/>
            </a:ext>
          </a:extLst>
        </xdr:cNvPr>
        <xdr:cNvSpPr>
          <a:spLocks/>
        </xdr:cNvSpPr>
      </xdr:nvSpPr>
      <xdr:spPr bwMode="auto">
        <a:xfrm>
          <a:off x="8058150" y="24384000"/>
          <a:ext cx="285750" cy="2038350"/>
        </a:xfrm>
        <a:prstGeom prst="rightBrace">
          <a:avLst>
            <a:gd name="adj1" fmla="val 10568"/>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val="000000"/>
          </a:solidFill>
          <a:round/>
          <a:headEnd/>
          <a:tailEnd/>
        </a:ln>
        <a:effectLst>
          <a:prstShdw prst="shdw17" dist="17961" dir="2700000">
            <a:srgbClr val="000000"/>
          </a:prstShdw>
        </a:effectLst>
      </xdr:spPr>
    </xdr:sp>
    <xdr:clientData/>
  </xdr:twoCellAnchor>
  <xdr:twoCellAnchor>
    <xdr:from>
      <xdr:col>55</xdr:col>
      <xdr:colOff>321869</xdr:colOff>
      <xdr:row>59</xdr:row>
      <xdr:rowOff>247217</xdr:rowOff>
    </xdr:from>
    <xdr:to>
      <xdr:col>64</xdr:col>
      <xdr:colOff>632114</xdr:colOff>
      <xdr:row>88</xdr:row>
      <xdr:rowOff>225137</xdr:rowOff>
    </xdr:to>
    <xdr:sp macro="" textlink="">
      <xdr:nvSpPr>
        <xdr:cNvPr id="3" name="テキスト ボックス 2">
          <a:extLst>
            <a:ext uri="{FF2B5EF4-FFF2-40B4-BE49-F238E27FC236}">
              <a16:creationId xmlns:a16="http://schemas.microsoft.com/office/drawing/2014/main" id="{F4216F78-A5AF-4C6B-B7D3-1B3811A13F5F}"/>
            </a:ext>
          </a:extLst>
        </xdr:cNvPr>
        <xdr:cNvSpPr txBox="1"/>
      </xdr:nvSpPr>
      <xdr:spPr>
        <a:xfrm>
          <a:off x="8218094" y="15972992"/>
          <a:ext cx="6187170" cy="70359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nSpc>
              <a:spcPts val="1100"/>
            </a:lnSpc>
          </a:pPr>
          <a:r>
            <a:rPr lang="ja-JP" altLang="en-US" sz="1050" b="1" i="0" u="sng" strike="noStrike">
              <a:solidFill>
                <a:srgbClr val="FF0000"/>
              </a:solidFill>
              <a:effectLst/>
              <a:latin typeface="メイリオ" panose="020B0604030504040204" pitchFamily="50" charset="-128"/>
              <a:ea typeface="メイリオ" panose="020B0604030504040204" pitchFamily="50" charset="-128"/>
              <a:cs typeface="+mn-cs"/>
            </a:rPr>
            <a:t>★学校別学科・学部等一覧（対象学部等参考資料）</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九州工業大学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・建設社会工学科　・機械知能工学科　・宇宙システム工学科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・電気電子工学科　・応用化学科　・マテリアル工学科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・機械知能工学専攻　・建設社会工学専攻　・電気電子工学専攻　・物質工学専攻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・情報・通信工学科　・知的システム工学科　・物理情報工学科　・生命化学情報工学科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・先端情報工学専攻  ・学際情報工学専攻　・情報創成工学専攻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○大学院生命体工学研究科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［博士前期課程］・生体機能応用工学専攻　・人間知能システム工学専攻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［博士後期課程］・生命体工学専攻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北九州市立大学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○国際環境工学部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・エネルギー循環化学科　　・機械システム工学科　　・情報メディア工学科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・建築デザイン学科　　　　・環境生命工学科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○大学院国際環境工学研究科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・環境システム専攻　　　　・環境工学専攻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西日本工業大学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 総合システム工学科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・機械工学系機械ｺｰｽ　・機械工学系機械設計</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・機械工学系設備保全</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endPar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・電気情報工学系電気電子</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・電気情報工学系知能制御</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・電気情報工学系情報</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a:t>
          </a:r>
          <a:endPar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・土木工学系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○デザイン学部　　　・建築学科　・情報デザイン学科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○大学院工学研究科　・生産システム　　・環境システム</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北九州工業高等専門学校</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○本科：生産デザイン工学科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・機械創造システムコース　・知能ロボットシステムコース　・電気電子コース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・情報システムコース　・物質化学コース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○専攻科：生産デザイン工学専攻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早稲田大学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○大学院情報生産システム研究科　　・情報生産システム工学専攻</a:t>
          </a: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産業医科大学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○産業保健学部　環境マネジメント学科</a:t>
          </a: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56</xdr:col>
      <xdr:colOff>115813</xdr:colOff>
      <xdr:row>96</xdr:row>
      <xdr:rowOff>242455</xdr:rowOff>
    </xdr:from>
    <xdr:to>
      <xdr:col>62</xdr:col>
      <xdr:colOff>493568</xdr:colOff>
      <xdr:row>102</xdr:row>
      <xdr:rowOff>1</xdr:rowOff>
    </xdr:to>
    <xdr:sp macro="" textlink="">
      <xdr:nvSpPr>
        <xdr:cNvPr id="4" name="テキスト ボックス 3">
          <a:extLst>
            <a:ext uri="{FF2B5EF4-FFF2-40B4-BE49-F238E27FC236}">
              <a16:creationId xmlns:a16="http://schemas.microsoft.com/office/drawing/2014/main" id="{642309BF-5BEF-4EAE-AAB3-97EB1431CDB3}"/>
            </a:ext>
          </a:extLst>
        </xdr:cNvPr>
        <xdr:cNvSpPr txBox="1"/>
      </xdr:nvSpPr>
      <xdr:spPr>
        <a:xfrm>
          <a:off x="8345413" y="25007455"/>
          <a:ext cx="3959155" cy="124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ja-JP" sz="1100">
              <a:solidFill>
                <a:schemeClr val="dk1"/>
              </a:solidFill>
              <a:effectLst/>
              <a:latin typeface="+mn-lt"/>
              <a:ea typeface="+mn-ea"/>
              <a:cs typeface="+mn-cs"/>
            </a:rPr>
            <a:t>インターンシップでの事務連絡、書類送付等をさせて頂く際のご担当者名をご記入ください。</a:t>
          </a:r>
          <a:endParaRPr lang="ja-JP" altLang="ja-JP" sz="1100">
            <a:effectLst/>
          </a:endParaRPr>
        </a:p>
        <a:p>
          <a:pPr>
            <a:lnSpc>
              <a:spcPts val="1200"/>
            </a:lnSpc>
          </a:pPr>
          <a:r>
            <a:rPr kumimoji="1" lang="ja-JP" altLang="ja-JP" sz="1100">
              <a:solidFill>
                <a:schemeClr val="dk1"/>
              </a:solidFill>
              <a:effectLst/>
              <a:latin typeface="+mn-lt"/>
              <a:ea typeface="+mn-ea"/>
              <a:cs typeface="+mn-cs"/>
            </a:rPr>
            <a:t>学校担当者・フォーラム事務局担当のみ使用させていただきます。</a:t>
          </a:r>
          <a:endParaRPr lang="ja-JP" altLang="ja-JP" sz="1100">
            <a:effectLst/>
          </a:endParaRPr>
        </a:p>
        <a:p>
          <a:pPr>
            <a:lnSpc>
              <a:spcPts val="1100"/>
            </a:lnSpc>
          </a:pPr>
          <a:r>
            <a:rPr kumimoji="1" lang="ja-JP" altLang="ja-JP" sz="1100">
              <a:solidFill>
                <a:schemeClr val="dk1"/>
              </a:solidFill>
              <a:effectLst/>
              <a:latin typeface="+mn-lt"/>
              <a:ea typeface="+mn-ea"/>
              <a:cs typeface="+mn-cs"/>
            </a:rPr>
            <a:t>（学生へは受入れが決定するまで</a:t>
          </a:r>
          <a:r>
            <a:rPr kumimoji="1" lang="ja-JP" altLang="en-US" sz="1100">
              <a:solidFill>
                <a:schemeClr val="dk1"/>
              </a:solidFill>
              <a:effectLst/>
              <a:latin typeface="+mn-lt"/>
              <a:ea typeface="+mn-ea"/>
              <a:cs typeface="+mn-cs"/>
            </a:rPr>
            <a:t>お知らせは</a:t>
          </a:r>
          <a:r>
            <a:rPr kumimoji="1" lang="ja-JP" altLang="ja-JP" sz="1100">
              <a:solidFill>
                <a:schemeClr val="dk1"/>
              </a:solidFill>
              <a:effectLst/>
              <a:latin typeface="+mn-lt"/>
              <a:ea typeface="+mn-ea"/>
              <a:cs typeface="+mn-cs"/>
            </a:rPr>
            <a:t>いたしません）</a:t>
          </a:r>
          <a:endParaRPr lang="ja-JP" altLang="ja-JP" sz="11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info-jinzai@kpec.or.jp" TargetMode="External"/><Relationship Id="rId18" Type="http://schemas.openxmlformats.org/officeDocument/2006/relationships/hyperlink" Target="http://www.mcon.co.jp/" TargetMode="External"/><Relationship Id="rId26" Type="http://schemas.openxmlformats.org/officeDocument/2006/relationships/hyperlink" Target="http://www.mcon.co.jp/" TargetMode="External"/><Relationship Id="rId39" Type="http://schemas.openxmlformats.org/officeDocument/2006/relationships/hyperlink" Target="http://www.mcon.co.jp/" TargetMode="External"/><Relationship Id="rId21" Type="http://schemas.openxmlformats.org/officeDocument/2006/relationships/hyperlink" Target="http://www.mcon.co.jp/" TargetMode="External"/><Relationship Id="rId34" Type="http://schemas.openxmlformats.org/officeDocument/2006/relationships/hyperlink" Target="http://www.mcon.co.jp/" TargetMode="External"/><Relationship Id="rId42" Type="http://schemas.openxmlformats.org/officeDocument/2006/relationships/hyperlink" Target="http://www.mcon.co.jp/" TargetMode="External"/><Relationship Id="rId47" Type="http://schemas.openxmlformats.org/officeDocument/2006/relationships/hyperlink" Target="http://www.mcon.co.jp/" TargetMode="External"/><Relationship Id="rId50" Type="http://schemas.openxmlformats.org/officeDocument/2006/relationships/hyperlink" Target="http://www.mcon.co.jp/" TargetMode="External"/><Relationship Id="rId55" Type="http://schemas.openxmlformats.org/officeDocument/2006/relationships/hyperlink" Target="http://www.mcon.co.jp/" TargetMode="External"/><Relationship Id="rId63" Type="http://schemas.openxmlformats.org/officeDocument/2006/relationships/hyperlink" Target="http://www.mcon.co.jp/" TargetMode="External"/><Relationship Id="rId68" Type="http://schemas.openxmlformats.org/officeDocument/2006/relationships/hyperlink" Target="http://www.mcon.co.jp/" TargetMode="External"/><Relationship Id="rId7" Type="http://schemas.openxmlformats.org/officeDocument/2006/relationships/hyperlink" Target="mailto:info-jinzai@kpec.or.jp" TargetMode="External"/><Relationship Id="rId71" Type="http://schemas.openxmlformats.org/officeDocument/2006/relationships/vmlDrawing" Target="../drawings/vmlDrawing2.vml"/><Relationship Id="rId2" Type="http://schemas.openxmlformats.org/officeDocument/2006/relationships/hyperlink" Target="mailto:info-jinzai@kpec.or.jp" TargetMode="External"/><Relationship Id="rId16" Type="http://schemas.openxmlformats.org/officeDocument/2006/relationships/hyperlink" Target="mailto:info-jinzai@kpec.or.jp" TargetMode="External"/><Relationship Id="rId29" Type="http://schemas.openxmlformats.org/officeDocument/2006/relationships/hyperlink" Target="http://www.mcon.co.jp/" TargetMode="External"/><Relationship Id="rId1" Type="http://schemas.openxmlformats.org/officeDocument/2006/relationships/hyperlink" Target="mailto:info-jinzai@kpec.or.jp" TargetMode="External"/><Relationship Id="rId6" Type="http://schemas.openxmlformats.org/officeDocument/2006/relationships/hyperlink" Target="mailto:info-jinzai@kpec.or.jp" TargetMode="External"/><Relationship Id="rId11" Type="http://schemas.openxmlformats.org/officeDocument/2006/relationships/hyperlink" Target="mailto:info-jinzai@kpec.or.jp" TargetMode="External"/><Relationship Id="rId24" Type="http://schemas.openxmlformats.org/officeDocument/2006/relationships/hyperlink" Target="http://www.mcon.co.jp/" TargetMode="External"/><Relationship Id="rId32" Type="http://schemas.openxmlformats.org/officeDocument/2006/relationships/hyperlink" Target="http://www.mcon.co.jp/" TargetMode="External"/><Relationship Id="rId37" Type="http://schemas.openxmlformats.org/officeDocument/2006/relationships/hyperlink" Target="http://www.mcon.co.jp/" TargetMode="External"/><Relationship Id="rId40" Type="http://schemas.openxmlformats.org/officeDocument/2006/relationships/hyperlink" Target="http://www.mcon.co.jp/" TargetMode="External"/><Relationship Id="rId45" Type="http://schemas.openxmlformats.org/officeDocument/2006/relationships/hyperlink" Target="http://www.mcon.co.jp/" TargetMode="External"/><Relationship Id="rId53" Type="http://schemas.openxmlformats.org/officeDocument/2006/relationships/hyperlink" Target="http://www.mcon.co.jp/" TargetMode="External"/><Relationship Id="rId58" Type="http://schemas.openxmlformats.org/officeDocument/2006/relationships/hyperlink" Target="http://www.mcon.co.jp/" TargetMode="External"/><Relationship Id="rId66" Type="http://schemas.openxmlformats.org/officeDocument/2006/relationships/hyperlink" Target="http://www.mcon.co.jp/" TargetMode="External"/><Relationship Id="rId5" Type="http://schemas.openxmlformats.org/officeDocument/2006/relationships/hyperlink" Target="mailto:info-jinzai@kpec.or.jp" TargetMode="External"/><Relationship Id="rId15" Type="http://schemas.openxmlformats.org/officeDocument/2006/relationships/hyperlink" Target="mailto:info-jinzai@kpec.or.jp" TargetMode="External"/><Relationship Id="rId23" Type="http://schemas.openxmlformats.org/officeDocument/2006/relationships/hyperlink" Target="http://www.mcon.co.jp/" TargetMode="External"/><Relationship Id="rId28" Type="http://schemas.openxmlformats.org/officeDocument/2006/relationships/hyperlink" Target="http://www.mcon.co.jp/" TargetMode="External"/><Relationship Id="rId36" Type="http://schemas.openxmlformats.org/officeDocument/2006/relationships/hyperlink" Target="http://www.mcon.co.jp/" TargetMode="External"/><Relationship Id="rId49" Type="http://schemas.openxmlformats.org/officeDocument/2006/relationships/hyperlink" Target="http://www.mcon.co.jp/" TargetMode="External"/><Relationship Id="rId57" Type="http://schemas.openxmlformats.org/officeDocument/2006/relationships/hyperlink" Target="http://www.mcon.co.jp/" TargetMode="External"/><Relationship Id="rId61" Type="http://schemas.openxmlformats.org/officeDocument/2006/relationships/hyperlink" Target="http://www.mcon.co.jp/" TargetMode="External"/><Relationship Id="rId10" Type="http://schemas.openxmlformats.org/officeDocument/2006/relationships/hyperlink" Target="mailto:info-jinzai@kpec.or.jp" TargetMode="External"/><Relationship Id="rId19" Type="http://schemas.openxmlformats.org/officeDocument/2006/relationships/hyperlink" Target="http://www.mcon.co.jp/" TargetMode="External"/><Relationship Id="rId31" Type="http://schemas.openxmlformats.org/officeDocument/2006/relationships/hyperlink" Target="http://www.mcon.co.jp/" TargetMode="External"/><Relationship Id="rId44" Type="http://schemas.openxmlformats.org/officeDocument/2006/relationships/hyperlink" Target="http://www.mcon.co.jp/" TargetMode="External"/><Relationship Id="rId52" Type="http://schemas.openxmlformats.org/officeDocument/2006/relationships/hyperlink" Target="http://www.mcon.co.jp/" TargetMode="External"/><Relationship Id="rId60" Type="http://schemas.openxmlformats.org/officeDocument/2006/relationships/hyperlink" Target="http://www.mcon.co.jp/" TargetMode="External"/><Relationship Id="rId65" Type="http://schemas.openxmlformats.org/officeDocument/2006/relationships/hyperlink" Target="http://www.mcon.co.jp/" TargetMode="External"/><Relationship Id="rId4" Type="http://schemas.openxmlformats.org/officeDocument/2006/relationships/hyperlink" Target="mailto:info-jinzai@kpec.or.jp" TargetMode="External"/><Relationship Id="rId9" Type="http://schemas.openxmlformats.org/officeDocument/2006/relationships/hyperlink" Target="mailto:info-jinzai@kpec.or.jp" TargetMode="External"/><Relationship Id="rId14" Type="http://schemas.openxmlformats.org/officeDocument/2006/relationships/hyperlink" Target="mailto:info-jinzai@kpec.or.jp" TargetMode="External"/><Relationship Id="rId22" Type="http://schemas.openxmlformats.org/officeDocument/2006/relationships/hyperlink" Target="http://www.mcon.co.jp/" TargetMode="External"/><Relationship Id="rId27" Type="http://schemas.openxmlformats.org/officeDocument/2006/relationships/hyperlink" Target="http://www.mcon.co.jp/" TargetMode="External"/><Relationship Id="rId30" Type="http://schemas.openxmlformats.org/officeDocument/2006/relationships/hyperlink" Target="http://www.mcon.co.jp/" TargetMode="External"/><Relationship Id="rId35" Type="http://schemas.openxmlformats.org/officeDocument/2006/relationships/hyperlink" Target="http://www.mcon.co.jp/" TargetMode="External"/><Relationship Id="rId43" Type="http://schemas.openxmlformats.org/officeDocument/2006/relationships/hyperlink" Target="http://www.mcon.co.jp/" TargetMode="External"/><Relationship Id="rId48" Type="http://schemas.openxmlformats.org/officeDocument/2006/relationships/hyperlink" Target="http://www.mcon.co.jp/" TargetMode="External"/><Relationship Id="rId56" Type="http://schemas.openxmlformats.org/officeDocument/2006/relationships/hyperlink" Target="http://www.mcon.co.jp/" TargetMode="External"/><Relationship Id="rId64" Type="http://schemas.openxmlformats.org/officeDocument/2006/relationships/hyperlink" Target="http://www.mcon.co.jp/" TargetMode="External"/><Relationship Id="rId69" Type="http://schemas.openxmlformats.org/officeDocument/2006/relationships/hyperlink" Target="http://www.mcon.co.jp/" TargetMode="External"/><Relationship Id="rId8" Type="http://schemas.openxmlformats.org/officeDocument/2006/relationships/hyperlink" Target="mailto:info-jinzai@kpec.or.jp" TargetMode="External"/><Relationship Id="rId51" Type="http://schemas.openxmlformats.org/officeDocument/2006/relationships/hyperlink" Target="http://www.mcon.co.jp/" TargetMode="External"/><Relationship Id="rId72" Type="http://schemas.openxmlformats.org/officeDocument/2006/relationships/comments" Target="../comments2.xml"/><Relationship Id="rId3" Type="http://schemas.openxmlformats.org/officeDocument/2006/relationships/hyperlink" Target="mailto:info-jinzai@kpec.or.jp" TargetMode="External"/><Relationship Id="rId12" Type="http://schemas.openxmlformats.org/officeDocument/2006/relationships/hyperlink" Target="mailto:info-jinzai@kpec.or.jp" TargetMode="External"/><Relationship Id="rId17" Type="http://schemas.openxmlformats.org/officeDocument/2006/relationships/hyperlink" Target="http://www.mcon.co.jp/" TargetMode="External"/><Relationship Id="rId25" Type="http://schemas.openxmlformats.org/officeDocument/2006/relationships/hyperlink" Target="http://www.mcon.co.jp/" TargetMode="External"/><Relationship Id="rId33" Type="http://schemas.openxmlformats.org/officeDocument/2006/relationships/hyperlink" Target="http://www.mcon.co.jp/" TargetMode="External"/><Relationship Id="rId38" Type="http://schemas.openxmlformats.org/officeDocument/2006/relationships/hyperlink" Target="http://www.mcon.co.jp/" TargetMode="External"/><Relationship Id="rId46" Type="http://schemas.openxmlformats.org/officeDocument/2006/relationships/hyperlink" Target="http://www.mcon.co.jp/" TargetMode="External"/><Relationship Id="rId59" Type="http://schemas.openxmlformats.org/officeDocument/2006/relationships/hyperlink" Target="http://www.mcon.co.jp/" TargetMode="External"/><Relationship Id="rId67" Type="http://schemas.openxmlformats.org/officeDocument/2006/relationships/hyperlink" Target="http://www.mcon.co.jp/" TargetMode="External"/><Relationship Id="rId20" Type="http://schemas.openxmlformats.org/officeDocument/2006/relationships/hyperlink" Target="http://www.mcon.co.jp/" TargetMode="External"/><Relationship Id="rId41" Type="http://schemas.openxmlformats.org/officeDocument/2006/relationships/hyperlink" Target="http://www.mcon.co.jp/" TargetMode="External"/><Relationship Id="rId54" Type="http://schemas.openxmlformats.org/officeDocument/2006/relationships/hyperlink" Target="http://www.mcon.co.jp/" TargetMode="External"/><Relationship Id="rId62" Type="http://schemas.openxmlformats.org/officeDocument/2006/relationships/hyperlink" Target="http://www.mcon.co.jp/" TargetMode="External"/><Relationship Id="rId7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K112"/>
  <sheetViews>
    <sheetView showGridLines="0" tabSelected="1" view="pageBreakPreview" zoomScale="110" zoomScaleNormal="110" workbookViewId="0">
      <selection activeCell="BJ6" sqref="BJ6"/>
    </sheetView>
  </sheetViews>
  <sheetFormatPr defaultColWidth="12.875" defaultRowHeight="13.5" outlineLevelRow="1"/>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62" width="12.875" style="1"/>
  </cols>
  <sheetData>
    <row r="1" spans="1:63" ht="15" customHeight="1">
      <c r="A1" s="222" t="s">
        <v>0</v>
      </c>
      <c r="BK1" s="79" t="s">
        <v>1</v>
      </c>
    </row>
    <row r="2" spans="1:63" ht="26.25" customHeight="1">
      <c r="A2" s="476" t="s">
        <v>2</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8"/>
      <c r="BK2" s="79" t="s">
        <v>3</v>
      </c>
    </row>
    <row r="3" spans="1:63" ht="15" customHeight="1">
      <c r="A3" s="333" t="s">
        <v>4</v>
      </c>
      <c r="B3" s="168" t="s">
        <v>5</v>
      </c>
      <c r="C3" s="436"/>
      <c r="D3" s="437"/>
      <c r="E3" s="437"/>
      <c r="F3" s="437"/>
      <c r="G3" s="437"/>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9"/>
    </row>
    <row r="4" spans="1:63" ht="36" customHeight="1">
      <c r="A4" s="334"/>
      <c r="B4" s="46" t="s">
        <v>6</v>
      </c>
      <c r="C4" s="479"/>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1"/>
    </row>
    <row r="5" spans="1:63" ht="30" customHeight="1">
      <c r="A5" s="334"/>
      <c r="B5" s="47" t="s">
        <v>7</v>
      </c>
      <c r="C5" s="482"/>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4"/>
    </row>
    <row r="6" spans="1:63" ht="20.100000000000001" customHeight="1">
      <c r="A6" s="334"/>
      <c r="B6" s="276" t="s">
        <v>8</v>
      </c>
      <c r="C6" s="485"/>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91"/>
      <c r="AK6" s="491"/>
      <c r="AL6" s="491"/>
      <c r="AM6" s="491"/>
      <c r="AN6" s="491"/>
      <c r="AO6" s="491"/>
      <c r="AP6" s="491"/>
      <c r="AQ6" s="491"/>
      <c r="AR6" s="491"/>
      <c r="AS6" s="491"/>
      <c r="AT6" s="491"/>
      <c r="AU6" s="491"/>
      <c r="AV6" s="491"/>
      <c r="AW6" s="491"/>
      <c r="AX6" s="491"/>
      <c r="AY6" s="491"/>
      <c r="AZ6" s="491"/>
      <c r="BA6" s="491"/>
      <c r="BB6" s="491"/>
      <c r="BC6" s="492"/>
    </row>
    <row r="7" spans="1:63" ht="20.100000000000001" customHeight="1">
      <c r="A7" s="334"/>
      <c r="B7" s="277"/>
      <c r="C7" s="487"/>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93"/>
      <c r="AK7" s="493"/>
      <c r="AL7" s="493"/>
      <c r="AM7" s="493"/>
      <c r="AN7" s="493"/>
      <c r="AO7" s="493"/>
      <c r="AP7" s="493"/>
      <c r="AQ7" s="493"/>
      <c r="AR7" s="493"/>
      <c r="AS7" s="493"/>
      <c r="AT7" s="493"/>
      <c r="AU7" s="493"/>
      <c r="AV7" s="493"/>
      <c r="AW7" s="493"/>
      <c r="AX7" s="493"/>
      <c r="AY7" s="493"/>
      <c r="AZ7" s="493"/>
      <c r="BA7" s="493"/>
      <c r="BB7" s="493"/>
      <c r="BC7" s="494"/>
    </row>
    <row r="8" spans="1:63" ht="20.100000000000001" customHeight="1">
      <c r="A8" s="334"/>
      <c r="B8" s="277"/>
      <c r="C8" s="487"/>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93"/>
      <c r="AK8" s="493"/>
      <c r="AL8" s="493"/>
      <c r="AM8" s="493"/>
      <c r="AN8" s="493"/>
      <c r="AO8" s="493"/>
      <c r="AP8" s="493"/>
      <c r="AQ8" s="493"/>
      <c r="AR8" s="493"/>
      <c r="AS8" s="493"/>
      <c r="AT8" s="493"/>
      <c r="AU8" s="493"/>
      <c r="AV8" s="493"/>
      <c r="AW8" s="493"/>
      <c r="AX8" s="493"/>
      <c r="AY8" s="493"/>
      <c r="AZ8" s="493"/>
      <c r="BA8" s="493"/>
      <c r="BB8" s="493"/>
      <c r="BC8" s="494"/>
    </row>
    <row r="9" spans="1:63" ht="20.100000000000001" customHeight="1">
      <c r="A9" s="334"/>
      <c r="B9" s="277"/>
      <c r="C9" s="487"/>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93"/>
      <c r="AK9" s="493"/>
      <c r="AL9" s="493"/>
      <c r="AM9" s="493"/>
      <c r="AN9" s="493"/>
      <c r="AO9" s="493"/>
      <c r="AP9" s="493"/>
      <c r="AQ9" s="493"/>
      <c r="AR9" s="493"/>
      <c r="AS9" s="493"/>
      <c r="AT9" s="493"/>
      <c r="AU9" s="493"/>
      <c r="AV9" s="493"/>
      <c r="AW9" s="493"/>
      <c r="AX9" s="493"/>
      <c r="AY9" s="493"/>
      <c r="AZ9" s="493"/>
      <c r="BA9" s="493"/>
      <c r="BB9" s="493"/>
      <c r="BC9" s="494"/>
    </row>
    <row r="10" spans="1:63" ht="20.100000000000001" customHeight="1">
      <c r="A10" s="334"/>
      <c r="B10" s="277"/>
      <c r="C10" s="487"/>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93"/>
      <c r="AK10" s="493"/>
      <c r="AL10" s="493"/>
      <c r="AM10" s="493"/>
      <c r="AN10" s="493"/>
      <c r="AO10" s="493"/>
      <c r="AP10" s="493"/>
      <c r="AQ10" s="493"/>
      <c r="AR10" s="493"/>
      <c r="AS10" s="493"/>
      <c r="AT10" s="493"/>
      <c r="AU10" s="493"/>
      <c r="AV10" s="493"/>
      <c r="AW10" s="493"/>
      <c r="AX10" s="493"/>
      <c r="AY10" s="493"/>
      <c r="AZ10" s="493"/>
      <c r="BA10" s="493"/>
      <c r="BB10" s="493"/>
      <c r="BC10" s="494"/>
    </row>
    <row r="11" spans="1:63" ht="20.100000000000001" customHeight="1">
      <c r="A11" s="334"/>
      <c r="B11" s="277"/>
      <c r="C11" s="487"/>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93"/>
      <c r="AK11" s="493"/>
      <c r="AL11" s="493"/>
      <c r="AM11" s="493"/>
      <c r="AN11" s="493"/>
      <c r="AO11" s="493"/>
      <c r="AP11" s="493"/>
      <c r="AQ11" s="493"/>
      <c r="AR11" s="493"/>
      <c r="AS11" s="493"/>
      <c r="AT11" s="493"/>
      <c r="AU11" s="493"/>
      <c r="AV11" s="493"/>
      <c r="AW11" s="493"/>
      <c r="AX11" s="493"/>
      <c r="AY11" s="493"/>
      <c r="AZ11" s="493"/>
      <c r="BA11" s="493"/>
      <c r="BB11" s="493"/>
      <c r="BC11" s="494"/>
    </row>
    <row r="12" spans="1:63" ht="20.100000000000001" customHeight="1">
      <c r="A12" s="334"/>
      <c r="B12" s="355"/>
      <c r="C12" s="489"/>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5"/>
      <c r="AK12" s="495"/>
      <c r="AL12" s="495"/>
      <c r="AM12" s="495"/>
      <c r="AN12" s="495"/>
      <c r="AO12" s="495"/>
      <c r="AP12" s="495"/>
      <c r="AQ12" s="495"/>
      <c r="AR12" s="495"/>
      <c r="AS12" s="495"/>
      <c r="AT12" s="495"/>
      <c r="AU12" s="495"/>
      <c r="AV12" s="495"/>
      <c r="AW12" s="495"/>
      <c r="AX12" s="495"/>
      <c r="AY12" s="495"/>
      <c r="AZ12" s="495"/>
      <c r="BA12" s="495"/>
      <c r="BB12" s="495"/>
      <c r="BC12" s="496"/>
    </row>
    <row r="13" spans="1:63" ht="33.75" customHeight="1">
      <c r="A13" s="334"/>
      <c r="B13" s="47" t="s">
        <v>9</v>
      </c>
      <c r="C13" s="497" t="s">
        <v>10</v>
      </c>
      <c r="D13" s="498"/>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1"/>
    </row>
    <row r="14" spans="1:63" ht="20.100000000000001" customHeight="1">
      <c r="A14" s="334"/>
      <c r="B14" s="184" t="s">
        <v>11</v>
      </c>
      <c r="C14" s="303"/>
      <c r="D14" s="304"/>
      <c r="E14" s="304"/>
      <c r="F14" s="304"/>
      <c r="G14" s="304"/>
      <c r="H14" s="304"/>
      <c r="I14" s="304"/>
      <c r="J14" s="304"/>
      <c r="K14" s="304"/>
      <c r="L14" s="304"/>
      <c r="M14" s="304"/>
      <c r="N14" s="304"/>
      <c r="O14" s="304"/>
      <c r="P14" s="304"/>
      <c r="Q14" s="304"/>
      <c r="R14" s="304"/>
      <c r="S14" s="304"/>
      <c r="T14" s="304"/>
      <c r="U14" s="304"/>
      <c r="V14" s="304"/>
      <c r="W14" s="442"/>
      <c r="X14" s="261" t="s">
        <v>12</v>
      </c>
      <c r="Y14" s="262"/>
      <c r="Z14" s="262"/>
      <c r="AA14" s="262"/>
      <c r="AB14" s="262"/>
      <c r="AC14" s="262"/>
      <c r="AD14" s="262"/>
      <c r="AE14" s="263"/>
      <c r="AF14" s="303"/>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434"/>
    </row>
    <row r="15" spans="1:63" ht="20.100000000000001" customHeight="1">
      <c r="A15" s="334"/>
      <c r="B15" s="184" t="s">
        <v>13</v>
      </c>
      <c r="C15" s="505"/>
      <c r="D15" s="304"/>
      <c r="E15" s="304"/>
      <c r="F15" s="304"/>
      <c r="G15" s="304"/>
      <c r="H15" s="304"/>
      <c r="I15" s="304"/>
      <c r="J15" s="304"/>
      <c r="K15" s="304"/>
      <c r="L15" s="304"/>
      <c r="M15" s="304"/>
      <c r="N15" s="304"/>
      <c r="O15" s="304"/>
      <c r="P15" s="304"/>
      <c r="Q15" s="304"/>
      <c r="R15" s="304"/>
      <c r="S15" s="304"/>
      <c r="T15" s="304"/>
      <c r="U15" s="304"/>
      <c r="V15" s="304"/>
      <c r="W15" s="442"/>
      <c r="X15" s="261" t="s">
        <v>14</v>
      </c>
      <c r="Y15" s="262"/>
      <c r="Z15" s="262"/>
      <c r="AA15" s="262"/>
      <c r="AB15" s="262"/>
      <c r="AC15" s="262"/>
      <c r="AD15" s="262"/>
      <c r="AE15" s="263"/>
      <c r="AF15" s="243"/>
      <c r="AG15" s="244"/>
      <c r="AH15" s="244"/>
      <c r="AI15" s="244"/>
      <c r="AJ15" s="304" t="s">
        <v>15</v>
      </c>
      <c r="AK15" s="304"/>
      <c r="AL15" s="442"/>
      <c r="AM15" s="261" t="s">
        <v>16</v>
      </c>
      <c r="AN15" s="262"/>
      <c r="AO15" s="262"/>
      <c r="AP15" s="262"/>
      <c r="AQ15" s="262"/>
      <c r="AR15" s="262"/>
      <c r="AS15" s="263"/>
      <c r="AT15" s="243"/>
      <c r="AU15" s="244"/>
      <c r="AV15" s="244"/>
      <c r="AW15" s="244"/>
      <c r="AX15" s="244"/>
      <c r="AY15" s="244"/>
      <c r="AZ15" s="304" t="s">
        <v>17</v>
      </c>
      <c r="BA15" s="304"/>
      <c r="BB15" s="304"/>
      <c r="BC15" s="434"/>
    </row>
    <row r="16" spans="1:63" ht="20.100000000000001" customHeight="1">
      <c r="A16" s="334"/>
      <c r="B16" s="48" t="s">
        <v>18</v>
      </c>
      <c r="C16" s="499"/>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500"/>
    </row>
    <row r="17" spans="1:55" ht="20.100000000000001" customHeight="1">
      <c r="A17" s="334"/>
      <c r="B17" s="184" t="s">
        <v>19</v>
      </c>
      <c r="C17" s="501"/>
      <c r="D17" s="502"/>
      <c r="E17" s="502"/>
      <c r="F17" s="502"/>
      <c r="G17" s="502"/>
      <c r="H17" s="502"/>
      <c r="I17" s="502"/>
      <c r="J17" s="502"/>
      <c r="K17" s="502"/>
      <c r="L17" s="502"/>
      <c r="M17" s="502"/>
      <c r="N17" s="502"/>
      <c r="O17" s="502"/>
      <c r="P17" s="502"/>
      <c r="Q17" s="502"/>
      <c r="R17" s="502"/>
      <c r="S17" s="502"/>
      <c r="T17" s="502"/>
      <c r="U17" s="502"/>
      <c r="V17" s="502"/>
      <c r="W17" s="503"/>
      <c r="X17" s="261" t="s">
        <v>20</v>
      </c>
      <c r="Y17" s="262"/>
      <c r="Z17" s="262"/>
      <c r="AA17" s="262"/>
      <c r="AB17" s="262"/>
      <c r="AC17" s="262"/>
      <c r="AD17" s="262"/>
      <c r="AE17" s="263"/>
      <c r="AF17" s="501"/>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4"/>
    </row>
    <row r="18" spans="1:55" ht="20.100000000000001" customHeight="1">
      <c r="A18" s="334"/>
      <c r="B18" s="276" t="s">
        <v>21</v>
      </c>
      <c r="C18" s="455"/>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6"/>
      <c r="AZ18" s="456"/>
      <c r="BA18" s="456"/>
      <c r="BB18" s="456"/>
      <c r="BC18" s="457"/>
    </row>
    <row r="19" spans="1:55" ht="20.100000000000001" customHeight="1">
      <c r="A19" s="334"/>
      <c r="B19" s="277"/>
      <c r="C19" s="458"/>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60"/>
    </row>
    <row r="20" spans="1:55" ht="20.100000000000001" customHeight="1">
      <c r="A20" s="334"/>
      <c r="B20" s="277"/>
      <c r="C20" s="458"/>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60"/>
    </row>
    <row r="21" spans="1:55" ht="20.100000000000001" customHeight="1">
      <c r="A21" s="334"/>
      <c r="B21" s="277"/>
      <c r="C21" s="458"/>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60"/>
    </row>
    <row r="22" spans="1:55" ht="20.100000000000001" customHeight="1">
      <c r="A22" s="334"/>
      <c r="B22" s="277"/>
      <c r="C22" s="458"/>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60"/>
    </row>
    <row r="23" spans="1:55" ht="20.100000000000001" customHeight="1">
      <c r="A23" s="334"/>
      <c r="B23" s="277"/>
      <c r="C23" s="458"/>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60"/>
    </row>
    <row r="24" spans="1:55" ht="20.100000000000001" customHeight="1">
      <c r="A24" s="334"/>
      <c r="B24" s="277"/>
      <c r="C24" s="458"/>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60"/>
    </row>
    <row r="25" spans="1:55" ht="20.100000000000001" customHeight="1">
      <c r="A25" s="334"/>
      <c r="B25" s="277"/>
      <c r="C25" s="458"/>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60"/>
    </row>
    <row r="26" spans="1:55" ht="20.100000000000001" customHeight="1">
      <c r="A26" s="335"/>
      <c r="B26" s="506"/>
      <c r="C26" s="461"/>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3"/>
    </row>
    <row r="27" spans="1:55" ht="32.25" customHeight="1">
      <c r="A27" s="391" t="s">
        <v>6</v>
      </c>
      <c r="B27" s="392"/>
      <c r="C27" s="393">
        <f>C4</f>
        <v>0</v>
      </c>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394"/>
      <c r="BB27" s="394"/>
      <c r="BC27" s="395"/>
    </row>
    <row r="28" spans="1:55" ht="30" customHeight="1">
      <c r="A28" s="406" t="s">
        <v>22</v>
      </c>
      <c r="B28" s="106" t="s">
        <v>23</v>
      </c>
      <c r="C28" s="409"/>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1"/>
    </row>
    <row r="29" spans="1:55" ht="18.95" customHeight="1">
      <c r="A29" s="407"/>
      <c r="B29" s="412" t="s">
        <v>24</v>
      </c>
      <c r="C29" s="443"/>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5"/>
    </row>
    <row r="30" spans="1:55">
      <c r="A30" s="407"/>
      <c r="B30" s="412"/>
      <c r="C30" s="446"/>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8"/>
    </row>
    <row r="31" spans="1:55" ht="18.95" customHeight="1">
      <c r="A31" s="407"/>
      <c r="B31" s="412"/>
      <c r="C31" s="449"/>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1"/>
    </row>
    <row r="32" spans="1:55" ht="18.95" customHeight="1">
      <c r="A32" s="407"/>
      <c r="B32" s="412"/>
      <c r="C32" s="449"/>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1"/>
    </row>
    <row r="33" spans="1:59" ht="18.95" customHeight="1">
      <c r="A33" s="407"/>
      <c r="B33" s="412"/>
      <c r="C33" s="449"/>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1"/>
    </row>
    <row r="34" spans="1:59" ht="18.95" customHeight="1">
      <c r="A34" s="407"/>
      <c r="B34" s="412"/>
      <c r="C34" s="449"/>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1"/>
    </row>
    <row r="35" spans="1:59" ht="18.95" customHeight="1">
      <c r="A35" s="407"/>
      <c r="B35" s="412"/>
      <c r="C35" s="449"/>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1"/>
    </row>
    <row r="36" spans="1:59" ht="18.95" customHeight="1">
      <c r="A36" s="407"/>
      <c r="B36" s="413"/>
      <c r="C36" s="452"/>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4"/>
    </row>
    <row r="37" spans="1:59" ht="20.100000000000001" customHeight="1">
      <c r="A37" s="407"/>
      <c r="B37" s="386" t="s">
        <v>25</v>
      </c>
      <c r="C37" s="417" t="s">
        <v>26</v>
      </c>
      <c r="D37" s="418"/>
      <c r="E37" s="418"/>
      <c r="F37" s="418"/>
      <c r="G37" s="419"/>
      <c r="H37" s="419"/>
      <c r="I37" s="419"/>
      <c r="J37" s="419"/>
      <c r="K37" s="104" t="s">
        <v>27</v>
      </c>
      <c r="L37" s="104"/>
      <c r="M37" s="419"/>
      <c r="N37" s="419"/>
      <c r="O37" s="419"/>
      <c r="P37" s="419"/>
      <c r="Q37" s="104" t="s">
        <v>28</v>
      </c>
      <c r="R37" s="104"/>
      <c r="S37" s="192" t="s">
        <v>29</v>
      </c>
      <c r="T37" s="192"/>
      <c r="U37" s="419"/>
      <c r="V37" s="419"/>
      <c r="W37" s="419"/>
      <c r="X37" s="419"/>
      <c r="Y37" s="104" t="s">
        <v>27</v>
      </c>
      <c r="Z37" s="104"/>
      <c r="AA37" s="419"/>
      <c r="AB37" s="419"/>
      <c r="AC37" s="419"/>
      <c r="AD37" s="419"/>
      <c r="AE37" s="104" t="s">
        <v>28</v>
      </c>
      <c r="AF37" s="104"/>
      <c r="AG37" s="201"/>
      <c r="AH37" s="201"/>
      <c r="AI37" s="201"/>
      <c r="AJ37" s="201"/>
      <c r="AK37" s="201"/>
      <c r="AL37" s="201"/>
      <c r="AM37" s="113" t="s">
        <v>30</v>
      </c>
      <c r="AN37" s="435"/>
      <c r="AO37" s="435"/>
      <c r="AP37" s="114" t="s">
        <v>32</v>
      </c>
      <c r="AQ37" s="115"/>
      <c r="AR37" s="414" t="s">
        <v>33</v>
      </c>
      <c r="AS37" s="414"/>
      <c r="AT37" s="414"/>
      <c r="AU37" s="414"/>
      <c r="AV37" s="414"/>
      <c r="AW37" s="414"/>
      <c r="AX37" s="414"/>
      <c r="AY37" s="414"/>
      <c r="AZ37" s="414"/>
      <c r="BA37" s="414"/>
      <c r="BB37" s="414"/>
      <c r="BC37" s="415"/>
      <c r="BD37" s="2"/>
      <c r="BG37" s="49"/>
    </row>
    <row r="38" spans="1:59" ht="20.100000000000001" customHeight="1">
      <c r="A38" s="407"/>
      <c r="B38" s="387"/>
      <c r="C38" s="420" t="s">
        <v>34</v>
      </c>
      <c r="D38" s="405"/>
      <c r="E38" s="405"/>
      <c r="F38" s="405"/>
      <c r="G38" s="416"/>
      <c r="H38" s="416"/>
      <c r="I38" s="416"/>
      <c r="J38" s="416"/>
      <c r="K38" s="111" t="s">
        <v>27</v>
      </c>
      <c r="L38" s="111"/>
      <c r="M38" s="416"/>
      <c r="N38" s="416"/>
      <c r="O38" s="416"/>
      <c r="P38" s="416"/>
      <c r="Q38" s="111" t="s">
        <v>28</v>
      </c>
      <c r="R38" s="111"/>
      <c r="S38" s="188" t="s">
        <v>29</v>
      </c>
      <c r="T38" s="188"/>
      <c r="U38" s="416"/>
      <c r="V38" s="416"/>
      <c r="W38" s="416"/>
      <c r="X38" s="416"/>
      <c r="Y38" s="111" t="s">
        <v>27</v>
      </c>
      <c r="Z38" s="111"/>
      <c r="AA38" s="416"/>
      <c r="AB38" s="416"/>
      <c r="AC38" s="416"/>
      <c r="AD38" s="416"/>
      <c r="AE38" s="111" t="s">
        <v>28</v>
      </c>
      <c r="AF38" s="111"/>
      <c r="AG38" s="202"/>
      <c r="AH38" s="202"/>
      <c r="AI38" s="202"/>
      <c r="AJ38" s="202"/>
      <c r="AK38" s="112"/>
      <c r="AL38" s="112"/>
      <c r="AM38" s="116"/>
      <c r="AN38" s="119" t="s">
        <v>35</v>
      </c>
      <c r="AO38" s="117"/>
      <c r="AP38" s="117"/>
      <c r="AQ38" s="117"/>
      <c r="AR38" s="117"/>
      <c r="AS38" s="117"/>
      <c r="AT38" s="117"/>
      <c r="AU38" s="117"/>
      <c r="AV38" s="117"/>
      <c r="AW38" s="117"/>
      <c r="AX38" s="117"/>
      <c r="AY38" s="117"/>
      <c r="AZ38" s="117"/>
      <c r="BA38" s="117"/>
      <c r="BB38" s="117"/>
      <c r="BC38" s="118"/>
      <c r="BD38" s="2"/>
      <c r="BG38" s="49"/>
    </row>
    <row r="39" spans="1:59" ht="58.5" hidden="1" customHeight="1" outlineLevel="1">
      <c r="A39" s="407"/>
      <c r="B39" s="220"/>
      <c r="C39" s="470"/>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2"/>
      <c r="BD39" s="2"/>
      <c r="BG39" s="49"/>
    </row>
    <row r="40" spans="1:59" ht="40.5" hidden="1" customHeight="1" outlineLevel="1">
      <c r="A40" s="407"/>
      <c r="B40" s="221"/>
      <c r="C40" s="473"/>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5"/>
      <c r="BD40" s="2"/>
      <c r="BG40" s="49"/>
    </row>
    <row r="41" spans="1:59" ht="20.100000000000001" customHeight="1" collapsed="1">
      <c r="A41" s="407"/>
      <c r="B41" s="386" t="s">
        <v>36</v>
      </c>
      <c r="C41" s="430"/>
      <c r="D41" s="431"/>
      <c r="E41" s="432"/>
      <c r="F41" s="432"/>
      <c r="G41" s="432"/>
      <c r="H41" s="432"/>
      <c r="I41" s="432"/>
      <c r="J41" s="432"/>
      <c r="K41" s="432"/>
      <c r="L41" s="432"/>
      <c r="M41" s="432"/>
      <c r="N41" s="432"/>
      <c r="O41" s="432"/>
      <c r="P41" s="432"/>
      <c r="Q41" s="432"/>
      <c r="R41" s="432"/>
      <c r="S41" s="44"/>
      <c r="T41" s="203" t="s">
        <v>37</v>
      </c>
      <c r="U41" s="44"/>
      <c r="V41" s="44"/>
      <c r="W41" s="44"/>
      <c r="X41" s="44"/>
      <c r="Y41" s="44"/>
      <c r="Z41" s="44"/>
      <c r="AA41" s="44"/>
      <c r="AB41" s="44"/>
      <c r="AC41" s="44"/>
      <c r="AD41" s="44"/>
      <c r="AE41" s="44"/>
      <c r="AF41" s="44"/>
      <c r="AG41" s="44"/>
      <c r="AH41" s="44"/>
      <c r="AI41" s="44"/>
      <c r="AJ41" s="44"/>
      <c r="AK41" s="44"/>
      <c r="AL41" s="44"/>
      <c r="AM41" s="50" t="s">
        <v>30</v>
      </c>
      <c r="AN41" s="304"/>
      <c r="AO41" s="304"/>
      <c r="AP41" s="51" t="s">
        <v>32</v>
      </c>
      <c r="AQ41" s="212"/>
      <c r="AR41" s="425" t="s">
        <v>33</v>
      </c>
      <c r="AS41" s="425"/>
      <c r="AT41" s="425"/>
      <c r="AU41" s="425"/>
      <c r="AV41" s="425"/>
      <c r="AW41" s="425"/>
      <c r="AX41" s="425"/>
      <c r="AY41" s="425"/>
      <c r="AZ41" s="425"/>
      <c r="BA41" s="425"/>
      <c r="BB41" s="425"/>
      <c r="BC41" s="426"/>
      <c r="BG41" s="49"/>
    </row>
    <row r="42" spans="1:59" ht="20.100000000000001" customHeight="1">
      <c r="A42" s="407"/>
      <c r="B42" s="424"/>
      <c r="C42" s="427" t="s">
        <v>38</v>
      </c>
      <c r="D42" s="428"/>
      <c r="E42" s="428"/>
      <c r="F42" s="428"/>
      <c r="G42" s="429"/>
      <c r="H42" s="185" t="s">
        <v>30</v>
      </c>
      <c r="I42" s="304"/>
      <c r="J42" s="304"/>
      <c r="K42" s="185" t="s">
        <v>32</v>
      </c>
      <c r="L42" s="292" t="s">
        <v>39</v>
      </c>
      <c r="M42" s="292"/>
      <c r="N42" s="292"/>
      <c r="O42" s="292"/>
      <c r="P42" s="292"/>
      <c r="Q42" s="185" t="s">
        <v>30</v>
      </c>
      <c r="R42" s="304"/>
      <c r="S42" s="304"/>
      <c r="T42" s="185" t="s">
        <v>32</v>
      </c>
      <c r="U42" s="292" t="s">
        <v>40</v>
      </c>
      <c r="V42" s="292"/>
      <c r="W42" s="292"/>
      <c r="X42" s="292"/>
      <c r="Y42" s="292"/>
      <c r="Z42" s="185" t="s">
        <v>30</v>
      </c>
      <c r="AA42" s="304"/>
      <c r="AB42" s="304"/>
      <c r="AC42" s="185" t="s">
        <v>32</v>
      </c>
      <c r="AD42" s="304" t="s">
        <v>41</v>
      </c>
      <c r="AE42" s="304"/>
      <c r="AF42" s="304"/>
      <c r="AG42" s="304"/>
      <c r="AH42" s="29" t="s">
        <v>42</v>
      </c>
      <c r="AI42" s="29"/>
      <c r="AJ42" s="29"/>
      <c r="AK42" s="29"/>
      <c r="AL42" s="29" t="s">
        <v>43</v>
      </c>
      <c r="AM42" s="244" t="s">
        <v>44</v>
      </c>
      <c r="AN42" s="244"/>
      <c r="AO42" s="244"/>
      <c r="AP42" s="244"/>
      <c r="AQ42" s="244"/>
      <c r="AR42" s="244"/>
      <c r="AS42" s="244"/>
      <c r="AT42" s="244"/>
      <c r="AU42" s="244"/>
      <c r="AV42" s="244"/>
      <c r="AW42" s="244"/>
      <c r="AX42" s="244"/>
      <c r="AY42" s="244"/>
      <c r="AZ42" s="244"/>
      <c r="BA42" s="244"/>
      <c r="BB42" s="244"/>
      <c r="BC42" s="30" t="s">
        <v>45</v>
      </c>
      <c r="BG42" s="49"/>
    </row>
    <row r="43" spans="1:59" ht="20.100000000000001" customHeight="1">
      <c r="A43" s="407"/>
      <c r="B43" s="386" t="s">
        <v>46</v>
      </c>
      <c r="C43" s="464"/>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6"/>
      <c r="BG43" s="49"/>
    </row>
    <row r="44" spans="1:59" ht="24.95" customHeight="1">
      <c r="A44" s="407"/>
      <c r="B44" s="433"/>
      <c r="C44" s="467"/>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9"/>
      <c r="BG44" s="49"/>
    </row>
    <row r="45" spans="1:59" ht="24.95" customHeight="1">
      <c r="A45" s="407"/>
      <c r="B45" s="433"/>
      <c r="C45" s="467"/>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468"/>
      <c r="BA45" s="468"/>
      <c r="BB45" s="468"/>
      <c r="BC45" s="469"/>
      <c r="BG45" s="49"/>
    </row>
    <row r="46" spans="1:59" ht="24.95" customHeight="1">
      <c r="A46" s="407"/>
      <c r="B46" s="433"/>
      <c r="C46" s="467"/>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G46" s="49"/>
    </row>
    <row r="47" spans="1:59" ht="24.95" customHeight="1">
      <c r="A47" s="407"/>
      <c r="B47" s="433"/>
      <c r="C47" s="467"/>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9"/>
      <c r="BG47" s="49"/>
    </row>
    <row r="48" spans="1:59" ht="24.95" customHeight="1">
      <c r="A48" s="407"/>
      <c r="B48" s="433"/>
      <c r="C48" s="467"/>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9"/>
      <c r="BG48" s="49"/>
    </row>
    <row r="49" spans="1:59" ht="24.95" customHeight="1">
      <c r="A49" s="407"/>
      <c r="B49" s="433"/>
      <c r="C49" s="467"/>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9"/>
      <c r="BG49" s="49"/>
    </row>
    <row r="50" spans="1:59" ht="24.95" customHeight="1">
      <c r="A50" s="407"/>
      <c r="B50" s="433"/>
      <c r="C50" s="467"/>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G50" s="49"/>
    </row>
    <row r="51" spans="1:59" ht="24.95" customHeight="1">
      <c r="A51" s="407"/>
      <c r="B51" s="433"/>
      <c r="C51" s="467"/>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9"/>
      <c r="BG51" s="49"/>
    </row>
    <row r="52" spans="1:59" ht="24.95" customHeight="1">
      <c r="A52" s="407"/>
      <c r="B52" s="433"/>
      <c r="C52" s="467"/>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9"/>
      <c r="BG52" s="49"/>
    </row>
    <row r="53" spans="1:59" ht="24.95" customHeight="1">
      <c r="A53" s="407"/>
      <c r="B53" s="433"/>
      <c r="C53" s="467"/>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9"/>
      <c r="BG53" s="49"/>
    </row>
    <row r="54" spans="1:59" ht="24.95" customHeight="1">
      <c r="A54" s="407"/>
      <c r="B54" s="424"/>
      <c r="C54" s="467"/>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8"/>
      <c r="AY54" s="468"/>
      <c r="AZ54" s="468"/>
      <c r="BA54" s="468"/>
      <c r="BB54" s="468"/>
      <c r="BC54" s="469"/>
      <c r="BG54" s="49"/>
    </row>
    <row r="55" spans="1:59" ht="20.100000000000001" customHeight="1">
      <c r="A55" s="407"/>
      <c r="B55" s="164" t="s">
        <v>47</v>
      </c>
      <c r="C55" s="217"/>
      <c r="D55" s="218"/>
      <c r="E55" s="218"/>
      <c r="F55" s="218"/>
      <c r="G55" s="218"/>
      <c r="H55" s="218"/>
      <c r="I55" s="218"/>
      <c r="J55" s="218"/>
      <c r="K55" s="218"/>
      <c r="L55" s="218"/>
      <c r="M55" s="213"/>
      <c r="N55" s="213"/>
      <c r="O55" s="213"/>
      <c r="P55" s="219"/>
      <c r="Q55" s="219"/>
      <c r="R55" s="219"/>
      <c r="S55" s="219"/>
      <c r="T55" s="219"/>
      <c r="U55" s="219"/>
      <c r="V55" s="219"/>
      <c r="W55" s="219"/>
      <c r="X55" s="219"/>
      <c r="Y55" s="216"/>
      <c r="Z55" s="213"/>
      <c r="AA55" s="213"/>
      <c r="AB55" s="213"/>
      <c r="AC55" s="213"/>
      <c r="AD55" s="213"/>
      <c r="AE55" s="215"/>
      <c r="AF55" s="215"/>
      <c r="AG55" s="215"/>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4"/>
    </row>
    <row r="56" spans="1:59" ht="20.100000000000001" customHeight="1">
      <c r="A56" s="407"/>
      <c r="B56" s="165" t="s">
        <v>48</v>
      </c>
      <c r="C56" s="421"/>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2"/>
      <c r="AY56" s="422"/>
      <c r="AZ56" s="422"/>
      <c r="BA56" s="422"/>
      <c r="BB56" s="422"/>
      <c r="BC56" s="423"/>
    </row>
    <row r="57" spans="1:59" ht="21.95" customHeight="1">
      <c r="A57" s="407"/>
      <c r="B57" s="166" t="s">
        <v>49</v>
      </c>
      <c r="C57" s="421"/>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3"/>
    </row>
    <row r="58" spans="1:59" ht="21.95" customHeight="1">
      <c r="A58" s="408"/>
      <c r="B58" s="167" t="s">
        <v>50</v>
      </c>
      <c r="C58" s="388"/>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90"/>
    </row>
    <row r="59" spans="1:59" ht="36.75" customHeight="1">
      <c r="A59" s="391" t="s">
        <v>6</v>
      </c>
      <c r="B59" s="392"/>
      <c r="C59" s="393">
        <f>C4</f>
        <v>0</v>
      </c>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5"/>
    </row>
    <row r="60" spans="1:59" ht="20.100000000000001" customHeight="1">
      <c r="A60" s="333" t="s">
        <v>51</v>
      </c>
      <c r="B60" s="52" t="s">
        <v>52</v>
      </c>
      <c r="C60" s="53" t="s">
        <v>30</v>
      </c>
      <c r="D60" s="396"/>
      <c r="E60" s="396"/>
      <c r="F60" s="55" t="s">
        <v>32</v>
      </c>
      <c r="G60" s="397" t="s">
        <v>53</v>
      </c>
      <c r="H60" s="397"/>
      <c r="I60" s="397"/>
      <c r="J60" s="397"/>
      <c r="K60" s="397"/>
      <c r="L60" s="397"/>
      <c r="M60" s="55" t="s">
        <v>30</v>
      </c>
      <c r="N60" s="396"/>
      <c r="O60" s="396"/>
      <c r="P60" s="55" t="s">
        <v>32</v>
      </c>
      <c r="Q60" s="397" t="s">
        <v>54</v>
      </c>
      <c r="R60" s="397"/>
      <c r="S60" s="397"/>
      <c r="T60" s="397"/>
      <c r="U60" s="397"/>
      <c r="V60" s="397"/>
      <c r="W60" s="397"/>
      <c r="X60" s="397"/>
      <c r="Y60" s="54" t="s">
        <v>30</v>
      </c>
      <c r="Z60" s="396"/>
      <c r="AA60" s="396"/>
      <c r="AB60" s="55" t="s">
        <v>32</v>
      </c>
      <c r="AC60" s="397" t="s">
        <v>55</v>
      </c>
      <c r="AD60" s="397"/>
      <c r="AE60" s="397"/>
      <c r="AF60" s="397"/>
      <c r="AG60" s="397"/>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400"/>
    </row>
    <row r="61" spans="1:59" ht="20.100000000000001" customHeight="1">
      <c r="A61" s="334"/>
      <c r="B61" s="277"/>
      <c r="C61" s="37"/>
      <c r="D61" s="181"/>
      <c r="E61" s="181"/>
      <c r="F61" s="57"/>
      <c r="G61" s="401"/>
      <c r="H61" s="401"/>
      <c r="I61" s="401"/>
      <c r="J61" s="401"/>
      <c r="K61" s="401"/>
      <c r="L61" s="401"/>
      <c r="M61" s="401"/>
      <c r="N61" s="401"/>
      <c r="O61" s="401"/>
      <c r="P61" s="57" t="s">
        <v>30</v>
      </c>
      <c r="Q61" s="402"/>
      <c r="R61" s="402"/>
      <c r="S61" s="57" t="s">
        <v>32</v>
      </c>
      <c r="T61" s="401" t="s">
        <v>56</v>
      </c>
      <c r="U61" s="401"/>
      <c r="V61" s="401"/>
      <c r="W61" s="401"/>
      <c r="X61" s="401"/>
      <c r="Y61" s="401"/>
      <c r="Z61" s="401"/>
      <c r="AA61" s="401"/>
      <c r="AB61" s="401"/>
      <c r="AC61" s="401"/>
      <c r="AD61" s="401"/>
      <c r="AE61" s="401"/>
      <c r="AF61" s="401"/>
      <c r="AG61" s="401"/>
      <c r="AH61" s="57" t="s">
        <v>30</v>
      </c>
      <c r="AI61" s="402"/>
      <c r="AJ61" s="402"/>
      <c r="AK61" s="57" t="s">
        <v>32</v>
      </c>
      <c r="AL61" s="401" t="s">
        <v>57</v>
      </c>
      <c r="AM61" s="401"/>
      <c r="AN61" s="401"/>
      <c r="AO61" s="401"/>
      <c r="AP61" s="401"/>
      <c r="AQ61" s="401"/>
      <c r="AR61" s="401"/>
      <c r="AS61" s="401"/>
      <c r="AT61" s="401"/>
      <c r="AU61" s="401"/>
      <c r="AV61" s="401"/>
      <c r="AW61" s="401"/>
      <c r="AX61" s="401"/>
      <c r="AY61" s="401"/>
      <c r="AZ61" s="401"/>
      <c r="BA61" s="401"/>
      <c r="BB61" s="401"/>
      <c r="BC61" s="403"/>
    </row>
    <row r="62" spans="1:59" ht="20.25" customHeight="1">
      <c r="A62" s="334"/>
      <c r="B62" s="355"/>
      <c r="C62" s="35" t="s">
        <v>30</v>
      </c>
      <c r="D62" s="317"/>
      <c r="E62" s="317"/>
      <c r="F62" s="36" t="s">
        <v>32</v>
      </c>
      <c r="G62" s="95" t="s">
        <v>58</v>
      </c>
      <c r="H62" s="95"/>
      <c r="I62" s="95"/>
      <c r="J62" s="95"/>
      <c r="K62" s="95"/>
      <c r="L62" s="95"/>
      <c r="M62" s="95"/>
      <c r="N62" s="95"/>
      <c r="O62" s="95"/>
      <c r="P62" s="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6"/>
    </row>
    <row r="63" spans="1:59" ht="20.100000000000001" customHeight="1">
      <c r="A63" s="334"/>
      <c r="B63" s="187" t="s">
        <v>59</v>
      </c>
      <c r="C63" s="398" t="s">
        <v>60</v>
      </c>
      <c r="D63" s="339"/>
      <c r="E63" s="339"/>
      <c r="F63" s="339"/>
      <c r="G63" s="399" t="s">
        <v>61</v>
      </c>
      <c r="H63" s="399"/>
      <c r="I63" s="57" t="s">
        <v>30</v>
      </c>
      <c r="J63" s="339"/>
      <c r="K63" s="339"/>
      <c r="L63" s="57" t="s">
        <v>32</v>
      </c>
      <c r="M63" s="380" t="s">
        <v>62</v>
      </c>
      <c r="N63" s="380"/>
      <c r="O63" s="380"/>
      <c r="P63" s="380"/>
      <c r="Q63" s="380"/>
      <c r="R63" s="380"/>
      <c r="S63" s="380"/>
      <c r="T63" s="57" t="s">
        <v>30</v>
      </c>
      <c r="U63" s="339"/>
      <c r="V63" s="339"/>
      <c r="W63" s="57" t="s">
        <v>32</v>
      </c>
      <c r="X63" s="380" t="s">
        <v>63</v>
      </c>
      <c r="Y63" s="380"/>
      <c r="Z63" s="380"/>
      <c r="AA63" s="380"/>
      <c r="AB63" s="380"/>
      <c r="AC63" s="380"/>
      <c r="AD63" s="196" t="s">
        <v>30</v>
      </c>
      <c r="AE63" s="339"/>
      <c r="AF63" s="339"/>
      <c r="AG63" s="196" t="s">
        <v>32</v>
      </c>
      <c r="AH63" s="380" t="s">
        <v>64</v>
      </c>
      <c r="AI63" s="380"/>
      <c r="AJ63" s="380"/>
      <c r="AK63" s="380"/>
      <c r="AL63" s="380"/>
      <c r="AM63" s="380"/>
      <c r="AN63" s="380"/>
      <c r="AO63" s="196" t="s">
        <v>30</v>
      </c>
      <c r="AP63" s="339"/>
      <c r="AQ63" s="339"/>
      <c r="AR63" s="196" t="s">
        <v>32</v>
      </c>
      <c r="AS63" s="380" t="s">
        <v>65</v>
      </c>
      <c r="AT63" s="380"/>
      <c r="AU63" s="380"/>
      <c r="AV63" s="380"/>
      <c r="AW63" s="380"/>
      <c r="AX63" s="380"/>
      <c r="AY63" s="380"/>
      <c r="AZ63" s="380"/>
      <c r="BA63" s="380"/>
      <c r="BB63" s="380"/>
      <c r="BC63" s="385"/>
    </row>
    <row r="64" spans="1:59" ht="20.100000000000001" customHeight="1">
      <c r="A64" s="334"/>
      <c r="B64" s="58"/>
      <c r="C64" s="404" t="s">
        <v>66</v>
      </c>
      <c r="D64" s="316"/>
      <c r="E64" s="316"/>
      <c r="F64" s="316"/>
      <c r="G64" s="405" t="s">
        <v>61</v>
      </c>
      <c r="H64" s="405"/>
      <c r="I64" s="16" t="s">
        <v>30</v>
      </c>
      <c r="J64" s="316"/>
      <c r="K64" s="316"/>
      <c r="L64" s="16" t="s">
        <v>32</v>
      </c>
      <c r="M64" s="382" t="s">
        <v>67</v>
      </c>
      <c r="N64" s="382"/>
      <c r="O64" s="382"/>
      <c r="P64" s="382"/>
      <c r="Q64" s="382"/>
      <c r="R64" s="382"/>
      <c r="S64" s="382"/>
      <c r="T64" s="188" t="s">
        <v>30</v>
      </c>
      <c r="U64" s="316"/>
      <c r="V64" s="316"/>
      <c r="W64" s="188" t="s">
        <v>32</v>
      </c>
      <c r="X64" s="382" t="s">
        <v>68</v>
      </c>
      <c r="Y64" s="382"/>
      <c r="Z64" s="382"/>
      <c r="AA64" s="382"/>
      <c r="AB64" s="382"/>
      <c r="AC64" s="382"/>
      <c r="AD64" s="382"/>
      <c r="AE64" s="383" t="s">
        <v>69</v>
      </c>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4"/>
    </row>
    <row r="65" spans="1:55" ht="15" customHeight="1">
      <c r="A65" s="334"/>
      <c r="B65" s="56"/>
      <c r="C65" s="381" t="s">
        <v>70</v>
      </c>
      <c r="D65" s="310"/>
      <c r="E65" s="310"/>
      <c r="F65" s="310"/>
      <c r="G65" s="365" t="s">
        <v>61</v>
      </c>
      <c r="H65" s="365"/>
      <c r="I65" s="194" t="s">
        <v>30</v>
      </c>
      <c r="J65" s="310"/>
      <c r="K65" s="310"/>
      <c r="L65" s="194" t="s">
        <v>32</v>
      </c>
      <c r="M65" s="366" t="s">
        <v>71</v>
      </c>
      <c r="N65" s="366"/>
      <c r="O65" s="366"/>
      <c r="P65" s="366"/>
      <c r="Q65" s="366"/>
      <c r="R65" s="366"/>
      <c r="S65" s="366"/>
      <c r="T65" s="5" t="s">
        <v>30</v>
      </c>
      <c r="U65" s="310"/>
      <c r="V65" s="310"/>
      <c r="W65" s="5" t="s">
        <v>32</v>
      </c>
      <c r="X65" s="366" t="s">
        <v>72</v>
      </c>
      <c r="Y65" s="366"/>
      <c r="Z65" s="366"/>
      <c r="AA65" s="366"/>
      <c r="AB65" s="366"/>
      <c r="AC65" s="366"/>
      <c r="AD65" s="366"/>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4"/>
    </row>
    <row r="66" spans="1:55">
      <c r="A66" s="334"/>
      <c r="B66" s="276" t="s">
        <v>73</v>
      </c>
      <c r="C66" s="204" t="s">
        <v>74</v>
      </c>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8"/>
    </row>
    <row r="67" spans="1:55">
      <c r="A67" s="334"/>
      <c r="B67" s="277"/>
      <c r="C67" s="161" t="s">
        <v>75</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10"/>
    </row>
    <row r="68" spans="1:55" ht="20.100000000000001" customHeight="1">
      <c r="A68" s="334"/>
      <c r="B68" s="277"/>
      <c r="C68" s="356"/>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8"/>
    </row>
    <row r="69" spans="1:55" ht="20.100000000000001" customHeight="1">
      <c r="A69" s="334"/>
      <c r="B69" s="277"/>
      <c r="C69" s="359"/>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0"/>
      <c r="BB69" s="360"/>
      <c r="BC69" s="361"/>
    </row>
    <row r="70" spans="1:55" ht="20.100000000000001" customHeight="1">
      <c r="A70" s="334"/>
      <c r="B70" s="277"/>
      <c r="C70" s="359"/>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360"/>
      <c r="AZ70" s="360"/>
      <c r="BA70" s="360"/>
      <c r="BB70" s="360"/>
      <c r="BC70" s="361"/>
    </row>
    <row r="71" spans="1:55" ht="20.100000000000001" customHeight="1">
      <c r="A71" s="334"/>
      <c r="B71" s="277"/>
      <c r="C71" s="359"/>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60"/>
      <c r="AZ71" s="360"/>
      <c r="BA71" s="360"/>
      <c r="BB71" s="360"/>
      <c r="BC71" s="361"/>
    </row>
    <row r="72" spans="1:55" ht="20.100000000000001" customHeight="1">
      <c r="A72" s="334"/>
      <c r="B72" s="355"/>
      <c r="C72" s="362"/>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3"/>
      <c r="AZ72" s="363"/>
      <c r="BA72" s="363"/>
      <c r="BB72" s="363"/>
      <c r="BC72" s="364"/>
    </row>
    <row r="73" spans="1:55" ht="20.100000000000001" customHeight="1">
      <c r="A73" s="334"/>
      <c r="B73" s="187" t="s">
        <v>76</v>
      </c>
      <c r="C73" s="367"/>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c r="BB73" s="368"/>
      <c r="BC73" s="369"/>
    </row>
    <row r="74" spans="1:55" ht="20.100000000000001" customHeight="1">
      <c r="A74" s="334"/>
      <c r="B74" s="59" t="s">
        <v>78</v>
      </c>
      <c r="C74" s="36" t="s">
        <v>30</v>
      </c>
      <c r="D74" s="317"/>
      <c r="E74" s="317"/>
      <c r="F74" s="36" t="s">
        <v>32</v>
      </c>
      <c r="G74" s="318" t="s">
        <v>79</v>
      </c>
      <c r="H74" s="318"/>
      <c r="I74" s="318"/>
      <c r="J74" s="318"/>
      <c r="K74" s="318"/>
      <c r="L74" s="318"/>
      <c r="M74" s="318"/>
      <c r="N74" s="318"/>
      <c r="O74" s="36" t="s">
        <v>30</v>
      </c>
      <c r="P74" s="317"/>
      <c r="Q74" s="317"/>
      <c r="R74" s="36" t="s">
        <v>32</v>
      </c>
      <c r="S74" s="319" t="s">
        <v>80</v>
      </c>
      <c r="T74" s="319"/>
      <c r="U74" s="319"/>
      <c r="V74" s="319"/>
      <c r="W74" s="319"/>
      <c r="X74" s="319"/>
      <c r="Y74" s="319"/>
      <c r="Z74" s="319"/>
      <c r="AA74" s="319"/>
      <c r="AB74" s="319"/>
      <c r="AC74" s="319"/>
      <c r="AD74" s="319"/>
      <c r="AE74" s="36" t="s">
        <v>30</v>
      </c>
      <c r="AF74" s="317"/>
      <c r="AG74" s="317"/>
      <c r="AH74" s="36" t="s">
        <v>32</v>
      </c>
      <c r="AI74" s="318" t="s">
        <v>81</v>
      </c>
      <c r="AJ74" s="318"/>
      <c r="AK74" s="318"/>
      <c r="AL74" s="318"/>
      <c r="AM74" s="318"/>
      <c r="AN74" s="318"/>
      <c r="AO74" s="318"/>
      <c r="AP74" s="318"/>
      <c r="AQ74" s="318"/>
      <c r="AR74" s="318"/>
      <c r="AS74" s="318"/>
      <c r="AT74" s="318"/>
      <c r="AU74" s="318"/>
      <c r="AV74" s="318"/>
      <c r="AW74" s="318"/>
      <c r="AX74" s="318"/>
      <c r="AY74" s="318"/>
      <c r="AZ74" s="318"/>
      <c r="BA74" s="318"/>
      <c r="BB74" s="318"/>
      <c r="BC74" s="379"/>
    </row>
    <row r="75" spans="1:55" ht="20.100000000000001" customHeight="1">
      <c r="A75" s="334"/>
      <c r="B75" s="276" t="s">
        <v>82</v>
      </c>
      <c r="C75" s="278"/>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2"/>
    </row>
    <row r="76" spans="1:55" ht="20.100000000000001" customHeight="1">
      <c r="A76" s="334"/>
      <c r="B76" s="370"/>
      <c r="C76" s="373"/>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5"/>
    </row>
    <row r="77" spans="1:55" ht="20.100000000000001" customHeight="1">
      <c r="A77" s="334"/>
      <c r="B77" s="60"/>
      <c r="C77" s="373"/>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5"/>
    </row>
    <row r="78" spans="1:55" ht="20.100000000000001" customHeight="1">
      <c r="A78" s="334"/>
      <c r="B78" s="60"/>
      <c r="C78" s="373"/>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4"/>
      <c r="BC78" s="375"/>
    </row>
    <row r="79" spans="1:55" ht="15.75" customHeight="1">
      <c r="A79" s="335"/>
      <c r="B79" s="61"/>
      <c r="C79" s="376"/>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7"/>
      <c r="AY79" s="377"/>
      <c r="AZ79" s="377"/>
      <c r="BA79" s="377"/>
      <c r="BB79" s="377"/>
      <c r="BC79" s="378"/>
    </row>
    <row r="80" spans="1:55">
      <c r="A80" s="333" t="s">
        <v>83</v>
      </c>
      <c r="B80" s="62"/>
      <c r="C80" s="336" t="s">
        <v>84</v>
      </c>
      <c r="D80" s="337"/>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c r="BC80" s="338"/>
    </row>
    <row r="81" spans="1:55" ht="20.100000000000001" customHeight="1">
      <c r="A81" s="334"/>
      <c r="B81" s="193" t="s">
        <v>85</v>
      </c>
      <c r="C81" s="63" t="s">
        <v>30</v>
      </c>
      <c r="D81" s="316" t="s">
        <v>86</v>
      </c>
      <c r="E81" s="316"/>
      <c r="F81" s="339" t="s">
        <v>87</v>
      </c>
      <c r="G81" s="339"/>
      <c r="H81" s="339"/>
      <c r="I81" s="339" t="s">
        <v>89</v>
      </c>
      <c r="J81" s="339"/>
      <c r="K81" s="64" t="s">
        <v>32</v>
      </c>
      <c r="L81" s="340"/>
      <c r="M81" s="340"/>
      <c r="N81" s="340"/>
      <c r="O81" s="340"/>
      <c r="P81" s="340"/>
      <c r="Q81" s="340"/>
      <c r="R81" s="340"/>
      <c r="S81" s="340"/>
      <c r="T81" s="340"/>
      <c r="U81" s="340"/>
      <c r="V81" s="341"/>
      <c r="W81" s="342" t="s">
        <v>88</v>
      </c>
      <c r="X81" s="343"/>
      <c r="Y81" s="343"/>
      <c r="Z81" s="343"/>
      <c r="AA81" s="343"/>
      <c r="AB81" s="343"/>
      <c r="AC81" s="343"/>
      <c r="AD81" s="343"/>
      <c r="AE81" s="344"/>
      <c r="AF81" s="63" t="s">
        <v>30</v>
      </c>
      <c r="AG81" s="339" t="s">
        <v>86</v>
      </c>
      <c r="AH81" s="339"/>
      <c r="AI81" s="339"/>
      <c r="AJ81" s="339" t="s">
        <v>87</v>
      </c>
      <c r="AK81" s="339"/>
      <c r="AL81" s="191"/>
      <c r="AM81" s="339" t="s">
        <v>89</v>
      </c>
      <c r="AN81" s="339"/>
      <c r="AO81" s="339"/>
      <c r="AP81" s="64" t="s">
        <v>32</v>
      </c>
      <c r="AQ81" s="345"/>
      <c r="AR81" s="345"/>
      <c r="AS81" s="345"/>
      <c r="AT81" s="345"/>
      <c r="AU81" s="345"/>
      <c r="AV81" s="345"/>
      <c r="AW81" s="345"/>
      <c r="AX81" s="345"/>
      <c r="AY81" s="345"/>
      <c r="AZ81" s="345"/>
      <c r="BA81" s="345"/>
      <c r="BB81" s="345"/>
      <c r="BC81" s="346"/>
    </row>
    <row r="82" spans="1:55" ht="20.100000000000001" customHeight="1">
      <c r="A82" s="334"/>
      <c r="B82" s="190" t="s">
        <v>90</v>
      </c>
      <c r="C82" s="65" t="s">
        <v>30</v>
      </c>
      <c r="D82" s="316" t="s">
        <v>86</v>
      </c>
      <c r="E82" s="316"/>
      <c r="F82" s="316" t="s">
        <v>87</v>
      </c>
      <c r="G82" s="316"/>
      <c r="H82" s="316"/>
      <c r="I82" s="316" t="s">
        <v>89</v>
      </c>
      <c r="J82" s="316"/>
      <c r="K82" s="16" t="s">
        <v>32</v>
      </c>
      <c r="L82" s="322"/>
      <c r="M82" s="322"/>
      <c r="N82" s="322"/>
      <c r="O82" s="322"/>
      <c r="P82" s="322"/>
      <c r="Q82" s="322"/>
      <c r="R82" s="322"/>
      <c r="S82" s="322"/>
      <c r="T82" s="322"/>
      <c r="U82" s="322"/>
      <c r="V82" s="323"/>
      <c r="W82" s="324" t="s">
        <v>91</v>
      </c>
      <c r="X82" s="325"/>
      <c r="Y82" s="325"/>
      <c r="Z82" s="325"/>
      <c r="AA82" s="325"/>
      <c r="AB82" s="325"/>
      <c r="AC82" s="325"/>
      <c r="AD82" s="325"/>
      <c r="AE82" s="326"/>
      <c r="AF82" s="65" t="s">
        <v>30</v>
      </c>
      <c r="AG82" s="316" t="s">
        <v>174</v>
      </c>
      <c r="AH82" s="316"/>
      <c r="AI82" s="316"/>
      <c r="AJ82" s="316" t="s">
        <v>87</v>
      </c>
      <c r="AK82" s="316"/>
      <c r="AL82" s="316" t="s">
        <v>77</v>
      </c>
      <c r="AM82" s="316"/>
      <c r="AN82" s="316"/>
      <c r="AO82" s="316"/>
      <c r="AP82" s="16"/>
      <c r="AQ82" s="188" t="s">
        <v>87</v>
      </c>
      <c r="AR82" s="188"/>
      <c r="AS82" s="316" t="s">
        <v>89</v>
      </c>
      <c r="AT82" s="316"/>
      <c r="AU82" s="316"/>
      <c r="AV82" s="16" t="s">
        <v>32</v>
      </c>
      <c r="AW82" s="351"/>
      <c r="AX82" s="351"/>
      <c r="AY82" s="351"/>
      <c r="AZ82" s="351"/>
      <c r="BA82" s="351"/>
      <c r="BB82" s="351"/>
      <c r="BC82" s="352"/>
    </row>
    <row r="83" spans="1:55" ht="20.100000000000001" customHeight="1">
      <c r="A83" s="334"/>
      <c r="B83" s="190" t="s">
        <v>92</v>
      </c>
      <c r="C83" s="65" t="s">
        <v>30</v>
      </c>
      <c r="D83" s="316" t="s">
        <v>86</v>
      </c>
      <c r="E83" s="316"/>
      <c r="F83" s="316" t="s">
        <v>87</v>
      </c>
      <c r="G83" s="316"/>
      <c r="H83" s="316"/>
      <c r="I83" s="316" t="s">
        <v>89</v>
      </c>
      <c r="J83" s="316"/>
      <c r="K83" s="16" t="s">
        <v>32</v>
      </c>
      <c r="L83" s="347" t="s">
        <v>93</v>
      </c>
      <c r="M83" s="347"/>
      <c r="N83" s="347"/>
      <c r="O83" s="347"/>
      <c r="P83" s="347"/>
      <c r="Q83" s="347"/>
      <c r="R83" s="347"/>
      <c r="S83" s="347"/>
      <c r="T83" s="347"/>
      <c r="U83" s="347"/>
      <c r="V83" s="348"/>
      <c r="W83" s="324"/>
      <c r="X83" s="325"/>
      <c r="Y83" s="325"/>
      <c r="Z83" s="325"/>
      <c r="AA83" s="325"/>
      <c r="AB83" s="325"/>
      <c r="AC83" s="325"/>
      <c r="AD83" s="325"/>
      <c r="AE83" s="326"/>
      <c r="AF83" s="65"/>
      <c r="AG83" s="316"/>
      <c r="AH83" s="316"/>
      <c r="AI83" s="316"/>
      <c r="AJ83" s="316"/>
      <c r="AK83" s="316"/>
      <c r="AL83" s="188"/>
      <c r="AM83" s="316"/>
      <c r="AN83" s="316"/>
      <c r="AO83" s="316"/>
      <c r="AP83" s="16"/>
      <c r="AQ83" s="349"/>
      <c r="AR83" s="349"/>
      <c r="AS83" s="349"/>
      <c r="AT83" s="349"/>
      <c r="AU83" s="349"/>
      <c r="AV83" s="349"/>
      <c r="AW83" s="349"/>
      <c r="AX83" s="349"/>
      <c r="AY83" s="349"/>
      <c r="AZ83" s="349"/>
      <c r="BA83" s="349"/>
      <c r="BB83" s="349"/>
      <c r="BC83" s="350"/>
    </row>
    <row r="84" spans="1:55" ht="20.100000000000001" customHeight="1">
      <c r="A84" s="334"/>
      <c r="B84" s="190" t="s">
        <v>94</v>
      </c>
      <c r="C84" s="65" t="s">
        <v>30</v>
      </c>
      <c r="D84" s="316" t="s">
        <v>86</v>
      </c>
      <c r="E84" s="316"/>
      <c r="F84" s="316" t="s">
        <v>87</v>
      </c>
      <c r="G84" s="316"/>
      <c r="H84" s="316"/>
      <c r="I84" s="316" t="s">
        <v>89</v>
      </c>
      <c r="J84" s="316"/>
      <c r="K84" s="16" t="s">
        <v>32</v>
      </c>
      <c r="L84" s="322"/>
      <c r="M84" s="322"/>
      <c r="N84" s="322"/>
      <c r="O84" s="322"/>
      <c r="P84" s="322"/>
      <c r="Q84" s="322"/>
      <c r="R84" s="322"/>
      <c r="S84" s="322"/>
      <c r="T84" s="322"/>
      <c r="U84" s="322"/>
      <c r="V84" s="323"/>
      <c r="W84" s="324" t="s">
        <v>95</v>
      </c>
      <c r="X84" s="325"/>
      <c r="Y84" s="325"/>
      <c r="Z84" s="325"/>
      <c r="AA84" s="325"/>
      <c r="AB84" s="325"/>
      <c r="AC84" s="325"/>
      <c r="AD84" s="325"/>
      <c r="AE84" s="326"/>
      <c r="AF84" s="65" t="s">
        <v>30</v>
      </c>
      <c r="AG84" s="316" t="s">
        <v>86</v>
      </c>
      <c r="AH84" s="316"/>
      <c r="AI84" s="316"/>
      <c r="AJ84" s="316" t="s">
        <v>87</v>
      </c>
      <c r="AK84" s="316"/>
      <c r="AL84" s="188"/>
      <c r="AM84" s="316" t="s">
        <v>89</v>
      </c>
      <c r="AN84" s="316"/>
      <c r="AO84" s="316"/>
      <c r="AP84" s="16" t="s">
        <v>32</v>
      </c>
      <c r="AQ84" s="322"/>
      <c r="AR84" s="322"/>
      <c r="AS84" s="322"/>
      <c r="AT84" s="322"/>
      <c r="AU84" s="322"/>
      <c r="AV84" s="322"/>
      <c r="AW84" s="322"/>
      <c r="AX84" s="322"/>
      <c r="AY84" s="322"/>
      <c r="AZ84" s="322"/>
      <c r="BA84" s="322"/>
      <c r="BB84" s="322"/>
      <c r="BC84" s="327"/>
    </row>
    <row r="85" spans="1:55" ht="20.100000000000001" customHeight="1">
      <c r="A85" s="334"/>
      <c r="B85" s="189" t="s">
        <v>96</v>
      </c>
      <c r="C85" s="66" t="s">
        <v>30</v>
      </c>
      <c r="D85" s="310" t="s">
        <v>86</v>
      </c>
      <c r="E85" s="310"/>
      <c r="F85" s="310" t="s">
        <v>87</v>
      </c>
      <c r="G85" s="310"/>
      <c r="H85" s="310"/>
      <c r="I85" s="310" t="s">
        <v>89</v>
      </c>
      <c r="J85" s="310"/>
      <c r="K85" s="67" t="s">
        <v>32</v>
      </c>
      <c r="L85" s="328"/>
      <c r="M85" s="328"/>
      <c r="N85" s="328"/>
      <c r="O85" s="328"/>
      <c r="P85" s="328"/>
      <c r="Q85" s="328"/>
      <c r="R85" s="328"/>
      <c r="S85" s="328"/>
      <c r="T85" s="328"/>
      <c r="U85" s="328"/>
      <c r="V85" s="329"/>
      <c r="W85" s="330" t="s">
        <v>97</v>
      </c>
      <c r="X85" s="331"/>
      <c r="Y85" s="331"/>
      <c r="Z85" s="331"/>
      <c r="AA85" s="331"/>
      <c r="AB85" s="331"/>
      <c r="AC85" s="331"/>
      <c r="AD85" s="331"/>
      <c r="AE85" s="332"/>
      <c r="AF85" s="66" t="s">
        <v>30</v>
      </c>
      <c r="AG85" s="310" t="s">
        <v>86</v>
      </c>
      <c r="AH85" s="310"/>
      <c r="AI85" s="310"/>
      <c r="AJ85" s="310" t="s">
        <v>87</v>
      </c>
      <c r="AK85" s="310"/>
      <c r="AL85" s="183"/>
      <c r="AM85" s="310" t="s">
        <v>89</v>
      </c>
      <c r="AN85" s="310"/>
      <c r="AO85" s="310"/>
      <c r="AP85" s="67" t="s">
        <v>32</v>
      </c>
      <c r="AQ85" s="320"/>
      <c r="AR85" s="320"/>
      <c r="AS85" s="320"/>
      <c r="AT85" s="320"/>
      <c r="AU85" s="320"/>
      <c r="AV85" s="320"/>
      <c r="AW85" s="320"/>
      <c r="AX85" s="320"/>
      <c r="AY85" s="320"/>
      <c r="AZ85" s="320"/>
      <c r="BA85" s="320"/>
      <c r="BB85" s="320"/>
      <c r="BC85" s="321"/>
    </row>
    <row r="86" spans="1:55" ht="20.100000000000001" customHeight="1">
      <c r="A86" s="334"/>
      <c r="B86" s="276" t="s">
        <v>98</v>
      </c>
      <c r="C86" s="278"/>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80"/>
    </row>
    <row r="87" spans="1:55" ht="20.100000000000001" customHeight="1">
      <c r="A87" s="334"/>
      <c r="B87" s="277"/>
      <c r="C87" s="281"/>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3"/>
    </row>
    <row r="88" spans="1:55" ht="20.100000000000001" customHeight="1">
      <c r="A88" s="334"/>
      <c r="B88" s="287"/>
      <c r="C88" s="281"/>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3"/>
    </row>
    <row r="89" spans="1:55" ht="20.100000000000001" customHeight="1">
      <c r="A89" s="335"/>
      <c r="B89" s="288"/>
      <c r="C89" s="284"/>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6"/>
    </row>
    <row r="90" spans="1:55" ht="20.100000000000001" customHeight="1">
      <c r="A90" s="300" t="s">
        <v>99</v>
      </c>
      <c r="B90" s="74" t="s">
        <v>100</v>
      </c>
      <c r="C90" s="75" t="s">
        <v>30</v>
      </c>
      <c r="D90" s="290"/>
      <c r="E90" s="290"/>
      <c r="F90" s="76" t="s">
        <v>32</v>
      </c>
      <c r="G90" s="291" t="s">
        <v>101</v>
      </c>
      <c r="H90" s="291"/>
      <c r="I90" s="291"/>
      <c r="J90" s="291"/>
      <c r="K90" s="291"/>
      <c r="L90" s="291"/>
      <c r="M90" s="291"/>
      <c r="N90" s="291"/>
      <c r="O90" s="76" t="s">
        <v>30</v>
      </c>
      <c r="P90" s="290"/>
      <c r="Q90" s="290"/>
      <c r="R90" s="76" t="s">
        <v>32</v>
      </c>
      <c r="S90" s="291" t="s">
        <v>102</v>
      </c>
      <c r="T90" s="291"/>
      <c r="U90" s="291"/>
      <c r="V90" s="291"/>
      <c r="W90" s="291"/>
      <c r="X90" s="291"/>
      <c r="Y90" s="291"/>
      <c r="Z90" s="291"/>
      <c r="AA90" s="76" t="s">
        <v>30</v>
      </c>
      <c r="AB90" s="290"/>
      <c r="AC90" s="290"/>
      <c r="AD90" s="76" t="s">
        <v>32</v>
      </c>
      <c r="AE90" s="291" t="s">
        <v>42</v>
      </c>
      <c r="AF90" s="291"/>
      <c r="AG90" s="291"/>
      <c r="AH90" s="291"/>
      <c r="AI90" s="291"/>
      <c r="AJ90" s="77" t="s">
        <v>43</v>
      </c>
      <c r="AK90" s="289"/>
      <c r="AL90" s="289"/>
      <c r="AM90" s="289"/>
      <c r="AN90" s="289"/>
      <c r="AO90" s="289"/>
      <c r="AP90" s="289"/>
      <c r="AQ90" s="289"/>
      <c r="AR90" s="289"/>
      <c r="AS90" s="289"/>
      <c r="AT90" s="289"/>
      <c r="AU90" s="289"/>
      <c r="AV90" s="289"/>
      <c r="AW90" s="289"/>
      <c r="AX90" s="289"/>
      <c r="AY90" s="289"/>
      <c r="AZ90" s="289"/>
      <c r="BA90" s="289"/>
      <c r="BB90" s="289"/>
      <c r="BC90" s="78" t="s">
        <v>45</v>
      </c>
    </row>
    <row r="91" spans="1:55" ht="20.100000000000001" customHeight="1">
      <c r="A91" s="301"/>
      <c r="B91" s="48" t="s">
        <v>103</v>
      </c>
      <c r="C91" s="303"/>
      <c r="D91" s="304"/>
      <c r="E91" s="304"/>
      <c r="F91" s="304"/>
      <c r="G91" s="304"/>
      <c r="H91" s="304"/>
      <c r="I91" s="304"/>
      <c r="J91" s="304"/>
      <c r="K91" s="304"/>
      <c r="L91" s="304"/>
      <c r="M91" s="304"/>
      <c r="N91" s="304"/>
      <c r="O91" s="304"/>
      <c r="P91" s="304"/>
      <c r="Q91" s="304"/>
      <c r="R91" s="304"/>
      <c r="S91" s="304"/>
      <c r="T91" s="304"/>
      <c r="U91" s="305" t="s">
        <v>104</v>
      </c>
      <c r="V91" s="305"/>
      <c r="W91" s="306"/>
      <c r="X91" s="81" t="s">
        <v>30</v>
      </c>
      <c r="Y91" s="304"/>
      <c r="Z91" s="304"/>
      <c r="AA91" s="81" t="s">
        <v>32</v>
      </c>
      <c r="AB91" s="292" t="s">
        <v>105</v>
      </c>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3"/>
    </row>
    <row r="92" spans="1:55" ht="20.100000000000001" customHeight="1">
      <c r="A92" s="301"/>
      <c r="B92" s="82" t="s">
        <v>106</v>
      </c>
      <c r="C92" s="307">
        <v>45504</v>
      </c>
      <c r="D92" s="308"/>
      <c r="E92" s="308"/>
      <c r="F92" s="308"/>
      <c r="G92" s="308"/>
      <c r="H92" s="308"/>
      <c r="I92" s="308"/>
      <c r="J92" s="308"/>
      <c r="K92" s="308"/>
      <c r="L92" s="308"/>
      <c r="M92" s="308"/>
      <c r="N92" s="308"/>
      <c r="O92" s="308"/>
      <c r="P92" s="308"/>
      <c r="Q92" s="308"/>
      <c r="R92" s="308"/>
      <c r="S92" s="308"/>
      <c r="T92" s="308"/>
      <c r="U92" s="308"/>
      <c r="V92" s="308"/>
      <c r="W92" s="309"/>
      <c r="X92" s="81"/>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6"/>
    </row>
    <row r="93" spans="1:55" ht="20.100000000000001" customHeight="1">
      <c r="A93" s="302"/>
      <c r="B93" s="73" t="s">
        <v>107</v>
      </c>
      <c r="C93" s="66" t="s">
        <v>30</v>
      </c>
      <c r="D93" s="310" t="s">
        <v>174</v>
      </c>
      <c r="E93" s="310"/>
      <c r="F93" s="310" t="s">
        <v>87</v>
      </c>
      <c r="G93" s="310"/>
      <c r="H93" s="310"/>
      <c r="I93" s="310" t="s">
        <v>108</v>
      </c>
      <c r="J93" s="310"/>
      <c r="K93" s="67" t="s">
        <v>32</v>
      </c>
      <c r="L93" s="311" t="s">
        <v>84</v>
      </c>
      <c r="M93" s="311"/>
      <c r="N93" s="311"/>
      <c r="O93" s="311"/>
      <c r="P93" s="311"/>
      <c r="Q93" s="311"/>
      <c r="R93" s="311"/>
      <c r="S93" s="311"/>
      <c r="T93" s="311"/>
      <c r="U93" s="311"/>
      <c r="V93" s="311"/>
      <c r="W93" s="312"/>
      <c r="X93" s="313"/>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14"/>
      <c r="BA93" s="314"/>
      <c r="BB93" s="314"/>
      <c r="BC93" s="315"/>
    </row>
    <row r="94" spans="1:55" ht="19.5" customHeight="1">
      <c r="A94" s="250" t="s">
        <v>109</v>
      </c>
      <c r="B94" s="68" t="s">
        <v>110</v>
      </c>
      <c r="C94" s="253" t="s">
        <v>10</v>
      </c>
      <c r="D94" s="254"/>
      <c r="E94" s="257" t="s">
        <v>111</v>
      </c>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8"/>
    </row>
    <row r="95" spans="1:55" ht="20.100000000000001" customHeight="1">
      <c r="A95" s="251"/>
      <c r="B95" s="69" t="s">
        <v>112</v>
      </c>
      <c r="C95" s="255" t="s">
        <v>10</v>
      </c>
      <c r="D95" s="256"/>
      <c r="E95" s="259" t="s">
        <v>111</v>
      </c>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59"/>
      <c r="BC95" s="260"/>
    </row>
    <row r="96" spans="1:55" ht="20.100000000000001" customHeight="1">
      <c r="A96" s="251"/>
      <c r="B96" s="70" t="s">
        <v>113</v>
      </c>
      <c r="C96" s="243"/>
      <c r="D96" s="244"/>
      <c r="E96" s="244"/>
      <c r="F96" s="244"/>
      <c r="G96" s="244"/>
      <c r="H96" s="244"/>
      <c r="I96" s="244"/>
      <c r="J96" s="244"/>
      <c r="K96" s="244"/>
      <c r="L96" s="244"/>
      <c r="M96" s="244"/>
      <c r="N96" s="244"/>
      <c r="O96" s="244"/>
      <c r="P96" s="244"/>
      <c r="Q96" s="244"/>
      <c r="R96" s="244"/>
      <c r="S96" s="244"/>
      <c r="T96" s="244"/>
      <c r="U96" s="244"/>
      <c r="V96" s="244"/>
      <c r="W96" s="245"/>
      <c r="X96" s="261" t="s">
        <v>114</v>
      </c>
      <c r="Y96" s="262"/>
      <c r="Z96" s="262"/>
      <c r="AA96" s="262"/>
      <c r="AB96" s="262"/>
      <c r="AC96" s="262"/>
      <c r="AD96" s="263"/>
      <c r="AE96" s="264"/>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6"/>
    </row>
    <row r="97" spans="1:63" ht="20.100000000000001" customHeight="1">
      <c r="A97" s="251"/>
      <c r="B97" s="48" t="s">
        <v>115</v>
      </c>
      <c r="C97" s="243"/>
      <c r="D97" s="244"/>
      <c r="E97" s="244"/>
      <c r="F97" s="244"/>
      <c r="G97" s="244"/>
      <c r="H97" s="244"/>
      <c r="I97" s="244"/>
      <c r="J97" s="244"/>
      <c r="K97" s="244"/>
      <c r="L97" s="244"/>
      <c r="M97" s="244"/>
      <c r="N97" s="244"/>
      <c r="O97" s="244"/>
      <c r="P97" s="244"/>
      <c r="Q97" s="244"/>
      <c r="R97" s="244"/>
      <c r="S97" s="244"/>
      <c r="T97" s="244"/>
      <c r="U97" s="244"/>
      <c r="V97" s="244"/>
      <c r="W97" s="245"/>
      <c r="X97" s="261" t="s">
        <v>116</v>
      </c>
      <c r="Y97" s="262"/>
      <c r="Z97" s="262"/>
      <c r="AA97" s="262"/>
      <c r="AB97" s="262"/>
      <c r="AC97" s="262"/>
      <c r="AD97" s="263"/>
      <c r="AE97" s="243"/>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9"/>
    </row>
    <row r="98" spans="1:63" ht="18.95" customHeight="1">
      <c r="A98" s="251"/>
      <c r="B98" s="71" t="s">
        <v>117</v>
      </c>
      <c r="C98" s="239"/>
      <c r="D98" s="240"/>
      <c r="E98" s="240"/>
      <c r="F98" s="240"/>
      <c r="G98" s="240"/>
      <c r="H98" s="240"/>
      <c r="I98" s="240"/>
      <c r="J98" s="240"/>
      <c r="K98" s="240"/>
      <c r="L98" s="240"/>
      <c r="M98" s="240"/>
      <c r="N98" s="240"/>
      <c r="O98" s="240"/>
      <c r="P98" s="240"/>
      <c r="Q98" s="240"/>
      <c r="R98" s="240"/>
      <c r="S98" s="240"/>
      <c r="T98" s="240"/>
      <c r="U98" s="240"/>
      <c r="V98" s="240"/>
      <c r="W98" s="242"/>
      <c r="X98" s="267" t="s">
        <v>118</v>
      </c>
      <c r="Y98" s="268"/>
      <c r="Z98" s="268"/>
      <c r="AA98" s="268"/>
      <c r="AB98" s="268"/>
      <c r="AC98" s="268"/>
      <c r="AD98" s="269"/>
      <c r="AE98" s="239"/>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1"/>
    </row>
    <row r="99" spans="1:63" ht="20.100000000000001" customHeight="1">
      <c r="A99" s="251"/>
      <c r="B99" s="270" t="s">
        <v>119</v>
      </c>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2"/>
    </row>
    <row r="100" spans="1:63" ht="20.100000000000001" customHeight="1">
      <c r="A100" s="251"/>
      <c r="B100" s="182" t="s">
        <v>113</v>
      </c>
      <c r="C100" s="273"/>
      <c r="D100" s="274"/>
      <c r="E100" s="274"/>
      <c r="F100" s="274"/>
      <c r="G100" s="274"/>
      <c r="H100" s="274"/>
      <c r="I100" s="274"/>
      <c r="J100" s="274"/>
      <c r="K100" s="274"/>
      <c r="L100" s="274"/>
      <c r="M100" s="274"/>
      <c r="N100" s="274"/>
      <c r="O100" s="274"/>
      <c r="P100" s="274"/>
      <c r="Q100" s="274"/>
      <c r="R100" s="274"/>
      <c r="S100" s="274"/>
      <c r="T100" s="274"/>
      <c r="U100" s="274"/>
      <c r="V100" s="274"/>
      <c r="W100" s="275"/>
      <c r="X100" s="294" t="s">
        <v>114</v>
      </c>
      <c r="Y100" s="295"/>
      <c r="Z100" s="295"/>
      <c r="AA100" s="295"/>
      <c r="AB100" s="295"/>
      <c r="AC100" s="295"/>
      <c r="AD100" s="296"/>
      <c r="AE100" s="297"/>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9"/>
    </row>
    <row r="101" spans="1:63" ht="20.25" customHeight="1">
      <c r="A101" s="251"/>
      <c r="B101" s="72" t="s">
        <v>115</v>
      </c>
      <c r="C101" s="243"/>
      <c r="D101" s="244"/>
      <c r="E101" s="244"/>
      <c r="F101" s="244"/>
      <c r="G101" s="244"/>
      <c r="H101" s="244"/>
      <c r="I101" s="244"/>
      <c r="J101" s="244"/>
      <c r="K101" s="244"/>
      <c r="L101" s="244"/>
      <c r="M101" s="244"/>
      <c r="N101" s="244"/>
      <c r="O101" s="244"/>
      <c r="P101" s="244"/>
      <c r="Q101" s="244"/>
      <c r="R101" s="244"/>
      <c r="S101" s="244"/>
      <c r="T101" s="244"/>
      <c r="U101" s="244"/>
      <c r="V101" s="244"/>
      <c r="W101" s="245"/>
      <c r="X101" s="246" t="s">
        <v>116</v>
      </c>
      <c r="Y101" s="247"/>
      <c r="Z101" s="247"/>
      <c r="AA101" s="247"/>
      <c r="AB101" s="247"/>
      <c r="AC101" s="247"/>
      <c r="AD101" s="248"/>
      <c r="AE101" s="243"/>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9"/>
    </row>
    <row r="102" spans="1:63" ht="20.100000000000001" customHeight="1">
      <c r="A102" s="252"/>
      <c r="B102" s="43" t="s">
        <v>117</v>
      </c>
      <c r="C102" s="239"/>
      <c r="D102" s="240"/>
      <c r="E102" s="240"/>
      <c r="F102" s="240"/>
      <c r="G102" s="240"/>
      <c r="H102" s="240"/>
      <c r="I102" s="240"/>
      <c r="J102" s="240"/>
      <c r="K102" s="240"/>
      <c r="L102" s="240"/>
      <c r="M102" s="240"/>
      <c r="N102" s="240"/>
      <c r="O102" s="240"/>
      <c r="P102" s="240"/>
      <c r="Q102" s="240"/>
      <c r="R102" s="240"/>
      <c r="S102" s="240"/>
      <c r="T102" s="240"/>
      <c r="U102" s="240"/>
      <c r="V102" s="240"/>
      <c r="W102" s="242"/>
      <c r="X102" s="236" t="s">
        <v>118</v>
      </c>
      <c r="Y102" s="237"/>
      <c r="Z102" s="237"/>
      <c r="AA102" s="237"/>
      <c r="AB102" s="237"/>
      <c r="AC102" s="237"/>
      <c r="AD102" s="238"/>
      <c r="AE102" s="239"/>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1"/>
    </row>
    <row r="103" spans="1:63" ht="20.100000000000001" customHeight="1">
      <c r="A103" s="230" t="s">
        <v>120</v>
      </c>
      <c r="B103" s="231"/>
      <c r="C103" s="232"/>
      <c r="D103" s="233"/>
      <c r="E103" s="233"/>
      <c r="F103" s="233"/>
      <c r="G103" s="233"/>
      <c r="H103" s="233"/>
      <c r="I103" s="233"/>
      <c r="J103" s="233"/>
      <c r="K103" s="233"/>
      <c r="L103" s="233"/>
      <c r="M103" s="233"/>
      <c r="N103" s="233"/>
      <c r="O103" s="233"/>
      <c r="P103" s="233"/>
      <c r="Q103" s="233"/>
      <c r="R103" s="233"/>
      <c r="S103" s="233"/>
      <c r="T103" s="233"/>
      <c r="U103" s="233"/>
      <c r="V103" s="233"/>
      <c r="W103" s="234"/>
      <c r="X103" s="232"/>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5"/>
    </row>
    <row r="104" spans="1:63">
      <c r="A104" s="223" t="s">
        <v>121</v>
      </c>
      <c r="B104" s="174" t="s">
        <v>122</v>
      </c>
      <c r="C104" s="176" t="s">
        <v>123</v>
      </c>
      <c r="D104" s="176"/>
      <c r="E104" s="176"/>
      <c r="F104" s="176"/>
      <c r="G104" s="176"/>
      <c r="H104" s="176"/>
      <c r="I104" s="176"/>
      <c r="J104" s="176"/>
      <c r="K104" s="175"/>
      <c r="L104" s="175"/>
      <c r="M104" s="175"/>
      <c r="N104" s="175"/>
      <c r="O104" s="177"/>
      <c r="P104" s="177"/>
      <c r="Q104" s="177"/>
      <c r="R104" s="177"/>
      <c r="S104" s="177"/>
      <c r="T104" s="177"/>
      <c r="U104" s="177"/>
      <c r="V104" s="177"/>
      <c r="W104" s="177"/>
      <c r="X104" s="177"/>
      <c r="Y104" s="177"/>
      <c r="Z104" s="177"/>
      <c r="AA104" s="177"/>
      <c r="AB104" s="177"/>
      <c r="AC104" s="177"/>
      <c r="AD104" s="177"/>
      <c r="AE104" s="178"/>
      <c r="AF104" s="178"/>
      <c r="AG104" s="178"/>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80"/>
    </row>
    <row r="105" spans="1:63">
      <c r="A105" s="224"/>
      <c r="B105" s="103"/>
      <c r="C105" s="226" t="s">
        <v>124</v>
      </c>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7"/>
    </row>
    <row r="106" spans="1:63" ht="13.5" customHeight="1">
      <c r="A106" s="225"/>
      <c r="B106" s="39"/>
      <c r="C106" s="228" t="s">
        <v>125</v>
      </c>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9"/>
    </row>
    <row r="107" spans="1:63">
      <c r="A107" s="97"/>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9"/>
      <c r="AG107" s="99"/>
      <c r="AH107" s="99"/>
      <c r="AI107" s="99"/>
      <c r="AJ107" s="99"/>
      <c r="AK107" s="99"/>
      <c r="AL107" s="99"/>
      <c r="AM107" s="206"/>
      <c r="AN107" s="206"/>
      <c r="AO107" s="206"/>
      <c r="AP107" s="206"/>
      <c r="AQ107" s="206"/>
      <c r="AR107" s="206"/>
      <c r="AS107" s="206"/>
      <c r="AT107" s="206"/>
      <c r="AU107" s="206"/>
      <c r="AV107" s="206"/>
      <c r="AW107" s="206"/>
      <c r="AX107" s="206"/>
      <c r="AY107" s="206"/>
      <c r="AZ107" s="206"/>
      <c r="BA107" s="206"/>
      <c r="BB107" s="206"/>
      <c r="BC107" s="206"/>
    </row>
    <row r="108" spans="1:63">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2"/>
      <c r="AG108" s="102"/>
      <c r="AH108" s="102"/>
      <c r="AI108" s="102"/>
      <c r="AJ108" s="102"/>
      <c r="AK108" s="102"/>
      <c r="AL108" s="102"/>
      <c r="AM108" s="207"/>
      <c r="AN108" s="207"/>
      <c r="AO108" s="207"/>
      <c r="AP108" s="207"/>
      <c r="AQ108" s="207"/>
      <c r="AR108" s="207"/>
      <c r="AS108" s="207"/>
      <c r="AT108" s="207"/>
      <c r="AU108" s="207"/>
      <c r="AV108" s="207"/>
      <c r="AW108" s="207"/>
      <c r="AX108" s="207"/>
      <c r="AY108" s="207"/>
      <c r="AZ108" s="207"/>
      <c r="BA108" s="207"/>
      <c r="BB108" s="207"/>
      <c r="BC108" s="207"/>
    </row>
    <row r="109" spans="1:63">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208"/>
      <c r="AG109" s="208"/>
      <c r="AH109" s="208"/>
      <c r="AI109" s="208"/>
      <c r="AJ109" s="208"/>
      <c r="AK109" s="208"/>
      <c r="AL109" s="208"/>
      <c r="AM109" s="80"/>
      <c r="AN109" s="80"/>
      <c r="AO109" s="80"/>
      <c r="AP109" s="80"/>
      <c r="AQ109" s="80"/>
      <c r="AR109" s="207"/>
      <c r="AS109" s="207"/>
      <c r="AT109" s="207"/>
      <c r="AU109" s="207"/>
      <c r="AV109" s="207"/>
      <c r="AW109" s="207"/>
      <c r="AX109" s="207"/>
      <c r="AY109" s="207"/>
      <c r="AZ109" s="207"/>
      <c r="BA109" s="207"/>
      <c r="BB109" s="207"/>
      <c r="BC109" s="207"/>
      <c r="BD109" s="210"/>
      <c r="BE109" s="210"/>
      <c r="BF109" s="210"/>
      <c r="BG109" s="210"/>
      <c r="BH109" s="210"/>
      <c r="BI109" s="210"/>
      <c r="BJ109" s="210"/>
      <c r="BK109" s="210"/>
    </row>
    <row r="112" spans="1:63" ht="18.75">
      <c r="A112" s="169"/>
      <c r="B112" s="170" t="s">
        <v>126</v>
      </c>
      <c r="C112" s="170"/>
      <c r="D112" s="170" t="s">
        <v>127</v>
      </c>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1"/>
      <c r="AD112" s="171"/>
      <c r="AE112" s="171"/>
      <c r="AF112" s="171"/>
      <c r="AG112" s="171"/>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3"/>
    </row>
  </sheetData>
  <sheetProtection formatCells="0" insertHyperlinks="0" selectLockedCells="1"/>
  <mergeCells count="215">
    <mergeCell ref="A2:BC2"/>
    <mergeCell ref="A3:A26"/>
    <mergeCell ref="C4:BC4"/>
    <mergeCell ref="C5:BC5"/>
    <mergeCell ref="B6:B12"/>
    <mergeCell ref="C6:AI12"/>
    <mergeCell ref="AJ6:BC12"/>
    <mergeCell ref="C13:D13"/>
    <mergeCell ref="AM15:AS15"/>
    <mergeCell ref="AT15:AY15"/>
    <mergeCell ref="AZ15:BC15"/>
    <mergeCell ref="C16:BC16"/>
    <mergeCell ref="C17:W17"/>
    <mergeCell ref="X17:AE17"/>
    <mergeCell ref="AF17:BC17"/>
    <mergeCell ref="C15:W15"/>
    <mergeCell ref="B18:B20"/>
    <mergeCell ref="B21:B26"/>
    <mergeCell ref="C57:BC57"/>
    <mergeCell ref="AF14:BC14"/>
    <mergeCell ref="AN37:AO37"/>
    <mergeCell ref="C3:G3"/>
    <mergeCell ref="H3:BC3"/>
    <mergeCell ref="E13:BC13"/>
    <mergeCell ref="C14:W14"/>
    <mergeCell ref="X14:AE14"/>
    <mergeCell ref="C29:BC36"/>
    <mergeCell ref="X15:AE15"/>
    <mergeCell ref="AF15:AI15"/>
    <mergeCell ref="AJ15:AL15"/>
    <mergeCell ref="C18:BC26"/>
    <mergeCell ref="AA37:AD37"/>
    <mergeCell ref="L42:P42"/>
    <mergeCell ref="R42:S42"/>
    <mergeCell ref="U42:Y42"/>
    <mergeCell ref="AA42:AB42"/>
    <mergeCell ref="AD42:AG42"/>
    <mergeCell ref="C43:BC54"/>
    <mergeCell ref="C39:BC40"/>
    <mergeCell ref="A27:B27"/>
    <mergeCell ref="C27:BC27"/>
    <mergeCell ref="A28:A58"/>
    <mergeCell ref="C28:BC28"/>
    <mergeCell ref="B29:B36"/>
    <mergeCell ref="AR37:BC37"/>
    <mergeCell ref="AA38:AD38"/>
    <mergeCell ref="C37:F37"/>
    <mergeCell ref="G37:J37"/>
    <mergeCell ref="M37:P37"/>
    <mergeCell ref="U37:X37"/>
    <mergeCell ref="C38:F38"/>
    <mergeCell ref="G38:J38"/>
    <mergeCell ref="M38:P38"/>
    <mergeCell ref="U38:X38"/>
    <mergeCell ref="C56:BC56"/>
    <mergeCell ref="AM42:BB42"/>
    <mergeCell ref="B41:B42"/>
    <mergeCell ref="AN41:AO41"/>
    <mergeCell ref="AR41:BC41"/>
    <mergeCell ref="C42:G42"/>
    <mergeCell ref="I42:J42"/>
    <mergeCell ref="C41:R41"/>
    <mergeCell ref="B43:B54"/>
    <mergeCell ref="B37:B38"/>
    <mergeCell ref="C58:BC58"/>
    <mergeCell ref="A59:B59"/>
    <mergeCell ref="C59:BC59"/>
    <mergeCell ref="A60:A79"/>
    <mergeCell ref="D60:E60"/>
    <mergeCell ref="G60:L60"/>
    <mergeCell ref="N60:O60"/>
    <mergeCell ref="D62:E62"/>
    <mergeCell ref="C63:F63"/>
    <mergeCell ref="G63:H63"/>
    <mergeCell ref="Q60:X60"/>
    <mergeCell ref="Z60:AA60"/>
    <mergeCell ref="AC60:BC60"/>
    <mergeCell ref="T61:AG61"/>
    <mergeCell ref="AI61:AJ61"/>
    <mergeCell ref="AL61:BC61"/>
    <mergeCell ref="B61:B62"/>
    <mergeCell ref="G61:O61"/>
    <mergeCell ref="Q61:R61"/>
    <mergeCell ref="C64:F64"/>
    <mergeCell ref="G64:H64"/>
    <mergeCell ref="J64:K64"/>
    <mergeCell ref="M64:S64"/>
    <mergeCell ref="J63:K63"/>
    <mergeCell ref="M63:S63"/>
    <mergeCell ref="C65:F65"/>
    <mergeCell ref="U64:V64"/>
    <mergeCell ref="X64:AD64"/>
    <mergeCell ref="AE64:BC64"/>
    <mergeCell ref="U63:V63"/>
    <mergeCell ref="X63:AC63"/>
    <mergeCell ref="AE63:AF63"/>
    <mergeCell ref="AH63:AN63"/>
    <mergeCell ref="AP63:AQ63"/>
    <mergeCell ref="AS63:BC63"/>
    <mergeCell ref="X65:AD65"/>
    <mergeCell ref="AW82:BC82"/>
    <mergeCell ref="AE65:BC65"/>
    <mergeCell ref="B66:B72"/>
    <mergeCell ref="C68:BC72"/>
    <mergeCell ref="G65:H65"/>
    <mergeCell ref="J65:K65"/>
    <mergeCell ref="M65:S65"/>
    <mergeCell ref="U65:V65"/>
    <mergeCell ref="C73:BC73"/>
    <mergeCell ref="B75:B76"/>
    <mergeCell ref="C75:BC79"/>
    <mergeCell ref="AF74:AG74"/>
    <mergeCell ref="AI74:BC74"/>
    <mergeCell ref="AG82:AI82"/>
    <mergeCell ref="AJ82:AK82"/>
    <mergeCell ref="AL82:AO82"/>
    <mergeCell ref="A80:A89"/>
    <mergeCell ref="C80:BC80"/>
    <mergeCell ref="D81:E81"/>
    <mergeCell ref="F81:H81"/>
    <mergeCell ref="I81:J81"/>
    <mergeCell ref="L81:V81"/>
    <mergeCell ref="W81:AE81"/>
    <mergeCell ref="AG81:AI81"/>
    <mergeCell ref="AJ81:AK81"/>
    <mergeCell ref="AM81:AO81"/>
    <mergeCell ref="AQ81:BC81"/>
    <mergeCell ref="D82:E82"/>
    <mergeCell ref="F82:H82"/>
    <mergeCell ref="F83:H83"/>
    <mergeCell ref="I83:J83"/>
    <mergeCell ref="L83:V83"/>
    <mergeCell ref="W83:AE83"/>
    <mergeCell ref="AG83:AI83"/>
    <mergeCell ref="AJ83:AK83"/>
    <mergeCell ref="AM83:AO83"/>
    <mergeCell ref="AQ83:BC83"/>
    <mergeCell ref="I82:J82"/>
    <mergeCell ref="L82:V82"/>
    <mergeCell ref="W82:AE82"/>
    <mergeCell ref="D83:E83"/>
    <mergeCell ref="D74:E74"/>
    <mergeCell ref="G74:N74"/>
    <mergeCell ref="P74:Q74"/>
    <mergeCell ref="S74:AD74"/>
    <mergeCell ref="AG85:AI85"/>
    <mergeCell ref="AJ85:AK85"/>
    <mergeCell ref="AM85:AO85"/>
    <mergeCell ref="AQ85:BC85"/>
    <mergeCell ref="D84:E84"/>
    <mergeCell ref="F84:H84"/>
    <mergeCell ref="I84:J84"/>
    <mergeCell ref="L84:V84"/>
    <mergeCell ref="W84:AE84"/>
    <mergeCell ref="AG84:AI84"/>
    <mergeCell ref="AJ84:AK84"/>
    <mergeCell ref="AM84:AO84"/>
    <mergeCell ref="AQ84:BC84"/>
    <mergeCell ref="D85:E85"/>
    <mergeCell ref="F85:H85"/>
    <mergeCell ref="I85:J85"/>
    <mergeCell ref="L85:V85"/>
    <mergeCell ref="W85:AE85"/>
    <mergeCell ref="AS82:AU82"/>
    <mergeCell ref="A90:A93"/>
    <mergeCell ref="D90:E90"/>
    <mergeCell ref="G90:N90"/>
    <mergeCell ref="P90:Q90"/>
    <mergeCell ref="S90:Z90"/>
    <mergeCell ref="C91:T91"/>
    <mergeCell ref="U91:W91"/>
    <mergeCell ref="Y91:Z91"/>
    <mergeCell ref="C92:W92"/>
    <mergeCell ref="D93:E93"/>
    <mergeCell ref="F93:H93"/>
    <mergeCell ref="I93:J93"/>
    <mergeCell ref="L93:W93"/>
    <mergeCell ref="X93:BC93"/>
    <mergeCell ref="B86:B87"/>
    <mergeCell ref="C86:BC89"/>
    <mergeCell ref="B88:B89"/>
    <mergeCell ref="AK90:BB90"/>
    <mergeCell ref="AE101:BC101"/>
    <mergeCell ref="AB90:AC90"/>
    <mergeCell ref="AE90:AI90"/>
    <mergeCell ref="AB91:BC91"/>
    <mergeCell ref="X100:AD100"/>
    <mergeCell ref="AE100:BC100"/>
    <mergeCell ref="C101:W101"/>
    <mergeCell ref="X101:AD101"/>
    <mergeCell ref="AE97:BC97"/>
    <mergeCell ref="A94:A102"/>
    <mergeCell ref="C94:D94"/>
    <mergeCell ref="C95:D95"/>
    <mergeCell ref="C96:W96"/>
    <mergeCell ref="E94:BC94"/>
    <mergeCell ref="E95:BC95"/>
    <mergeCell ref="X96:AD96"/>
    <mergeCell ref="AE96:BC96"/>
    <mergeCell ref="C97:W97"/>
    <mergeCell ref="X97:AD97"/>
    <mergeCell ref="C98:W98"/>
    <mergeCell ref="X98:AD98"/>
    <mergeCell ref="AE98:BC98"/>
    <mergeCell ref="B99:BC99"/>
    <mergeCell ref="C100:W100"/>
    <mergeCell ref="A104:A106"/>
    <mergeCell ref="C105:BC105"/>
    <mergeCell ref="C106:BC106"/>
    <mergeCell ref="A103:B103"/>
    <mergeCell ref="C103:W103"/>
    <mergeCell ref="X103:BC103"/>
    <mergeCell ref="X102:AD102"/>
    <mergeCell ref="AE102:BC102"/>
    <mergeCell ref="C102:W102"/>
  </mergeCells>
  <phoneticPr fontId="57"/>
  <conditionalFormatting sqref="C3">
    <cfRule type="containsBlanks" dxfId="162" priority="1" stopIfTrue="1">
      <formula>LEN(TRIM(C3))=0</formula>
    </cfRule>
  </conditionalFormatting>
  <conditionalFormatting sqref="C6">
    <cfRule type="expression" dxfId="161" priority="2" stopIfTrue="1">
      <formula>AND($C$6:$AI$12="")</formula>
    </cfRule>
  </conditionalFormatting>
  <conditionalFormatting sqref="C18">
    <cfRule type="expression" dxfId="160" priority="3" stopIfTrue="1">
      <formula>AND($C$18:$BC$24="")</formula>
    </cfRule>
  </conditionalFormatting>
  <conditionalFormatting sqref="C28">
    <cfRule type="expression" dxfId="159" priority="4" stopIfTrue="1">
      <formula>AND(C28="",C29:BC35="")</formula>
    </cfRule>
  </conditionalFormatting>
  <conditionalFormatting sqref="C29">
    <cfRule type="expression" dxfId="158" priority="5" stopIfTrue="1">
      <formula>AND($C$28="",$C$29:$BC$36="")</formula>
    </cfRule>
  </conditionalFormatting>
  <conditionalFormatting sqref="C103">
    <cfRule type="containsBlanks" dxfId="157" priority="6" stopIfTrue="1">
      <formula>LEN(TRIM(C103))=0</formula>
    </cfRule>
  </conditionalFormatting>
  <conditionalFormatting sqref="C91:T91">
    <cfRule type="expression" dxfId="156" priority="7" stopIfTrue="1">
      <formula>AND($C$91="",$Y$91="")</formula>
    </cfRule>
  </conditionalFormatting>
  <conditionalFormatting sqref="C14:W15">
    <cfRule type="containsBlanks" dxfId="155" priority="8" stopIfTrue="1">
      <formula>LEN(TRIM(C14))=0</formula>
    </cfRule>
  </conditionalFormatting>
  <conditionalFormatting sqref="C17:W17">
    <cfRule type="containsBlanks" dxfId="154" priority="28" stopIfTrue="1">
      <formula>LEN(TRIM(C3))=0</formula>
    </cfRule>
  </conditionalFormatting>
  <conditionalFormatting sqref="C96:W98">
    <cfRule type="expression" dxfId="153" priority="9" stopIfTrue="1">
      <formula>AND($C$95="",$C$96="")</formula>
    </cfRule>
  </conditionalFormatting>
  <conditionalFormatting sqref="C98:W98">
    <cfRule type="containsBlanks" dxfId="152" priority="10" stopIfTrue="1">
      <formula>LEN(TRIM(C98))=0</formula>
    </cfRule>
  </conditionalFormatting>
  <conditionalFormatting sqref="C4:BC5">
    <cfRule type="containsBlanks" dxfId="151" priority="24" stopIfTrue="1">
      <formula>LEN(TRIM(C3))=0</formula>
    </cfRule>
  </conditionalFormatting>
  <conditionalFormatting sqref="C56:BC56">
    <cfRule type="containsBlanks" dxfId="150" priority="11" stopIfTrue="1">
      <formula>LEN(TRIM(C56))=0</formula>
    </cfRule>
  </conditionalFormatting>
  <conditionalFormatting sqref="C58:BC58">
    <cfRule type="containsBlanks" dxfId="149" priority="12" stopIfTrue="1">
      <formula>LEN(TRIM(C58))=0</formula>
    </cfRule>
  </conditionalFormatting>
  <conditionalFormatting sqref="C68:BC72">
    <cfRule type="containsBlanks" dxfId="148" priority="13" stopIfTrue="1">
      <formula>LEN(TRIM(C68))=0</formula>
    </cfRule>
  </conditionalFormatting>
  <conditionalFormatting sqref="D60:E60">
    <cfRule type="expression" dxfId="147" priority="14" stopIfTrue="1">
      <formula>AND(D60="",N60="",Z60="",D61="",Q61="",AI61="",D62="")</formula>
    </cfRule>
  </conditionalFormatting>
  <conditionalFormatting sqref="D62:E62">
    <cfRule type="expression" dxfId="146" priority="15" stopIfTrue="1">
      <formula>AND(D60="",N60="",Z60="",D61="",Q61="",AI61="",D62="")</formula>
    </cfRule>
  </conditionalFormatting>
  <conditionalFormatting sqref="D74:E74">
    <cfRule type="expression" dxfId="145" priority="16" stopIfTrue="1">
      <formula>IF(OR(D73="●",U73="●",AD73&lt;&gt;""),AND(D74="",P74="",AF74=""))</formula>
    </cfRule>
  </conditionalFormatting>
  <conditionalFormatting sqref="D81:E85">
    <cfRule type="expression" dxfId="144" priority="17" stopIfTrue="1">
      <formula>AND(D81="有",I81="無")</formula>
    </cfRule>
  </conditionalFormatting>
  <conditionalFormatting sqref="D90:E90">
    <cfRule type="expression" dxfId="143" priority="18" stopIfTrue="1">
      <formula>AND(D90="",P90="",AB90="",AK90="")</formula>
    </cfRule>
  </conditionalFormatting>
  <conditionalFormatting sqref="D93:E93">
    <cfRule type="expression" dxfId="142" priority="19" stopIfTrue="1">
      <formula>AND(D93="可",I93="否")</formula>
    </cfRule>
    <cfRule type="expression" dxfId="141" priority="20" stopIfTrue="1">
      <formula>AND(D93="有",I93="無")</formula>
    </cfRule>
  </conditionalFormatting>
  <conditionalFormatting sqref="E13">
    <cfRule type="containsBlanks" dxfId="140" priority="25" stopIfTrue="1">
      <formula>LEN(TRIM(C3))=0</formula>
    </cfRule>
  </conditionalFormatting>
  <conditionalFormatting sqref="E94">
    <cfRule type="expression" dxfId="139" priority="21" stopIfTrue="1">
      <formula>$E$94=""</formula>
    </cfRule>
  </conditionalFormatting>
  <conditionalFormatting sqref="G37:J38">
    <cfRule type="expression" dxfId="138" priority="22" stopIfTrue="1">
      <formula>AND(G37="",M37="",U37="",AA37="",AN37="")</formula>
    </cfRule>
  </conditionalFormatting>
  <conditionalFormatting sqref="H3">
    <cfRule type="containsBlanks" dxfId="137" priority="23" stopIfTrue="1">
      <formula>LEN(TRIM(C3))=0</formula>
    </cfRule>
  </conditionalFormatting>
  <conditionalFormatting sqref="I63:I65">
    <cfRule type="expression" dxfId="136" priority="30" stopIfTrue="1">
      <formula>AND($J$61="",$S$61="",$AD$61="",$AO$61="",$J$63="",$S$63="",$J$64="",$S$64="")</formula>
    </cfRule>
  </conditionalFormatting>
  <conditionalFormatting sqref="I42:J42">
    <cfRule type="expression" dxfId="135" priority="31" stopIfTrue="1">
      <formula>AND(I42="",R42="",AA42="",AM42="")</formula>
    </cfRule>
  </conditionalFormatting>
  <conditionalFormatting sqref="I81:J82">
    <cfRule type="expression" dxfId="134" priority="32" stopIfTrue="1">
      <formula>AND(D81="有",I81="無")</formula>
    </cfRule>
  </conditionalFormatting>
  <conditionalFormatting sqref="I83:J83">
    <cfRule type="expression" dxfId="133" priority="33" stopIfTrue="1">
      <formula>AND(D83="有",I83="無")</formula>
    </cfRule>
  </conditionalFormatting>
  <conditionalFormatting sqref="I84:J85">
    <cfRule type="expression" dxfId="132" priority="34" stopIfTrue="1">
      <formula>AND(D84="有",I84="無")</formula>
    </cfRule>
  </conditionalFormatting>
  <conditionalFormatting sqref="I93:J93">
    <cfRule type="expression" dxfId="131" priority="36" stopIfTrue="1">
      <formula>AND(D93="有",I93="無")</formula>
    </cfRule>
    <cfRule type="expression" dxfId="130" priority="35" stopIfTrue="1">
      <formula>AND(D93="可",I93="否")</formula>
    </cfRule>
  </conditionalFormatting>
  <conditionalFormatting sqref="J63:K63">
    <cfRule type="expression" priority="37" stopIfTrue="1">
      <formula>AND(D60="",N60="",Z60="",D61="",Q61="",AI61="",D62="")</formula>
    </cfRule>
    <cfRule type="expression" dxfId="129" priority="38" stopIfTrue="1">
      <formula>IF(OR(D60="●",N60="●",Z60="●",D61="●"),AND(J63="",U63="",AE63="",AP63="",J64="",U64=""))</formula>
    </cfRule>
  </conditionalFormatting>
  <conditionalFormatting sqref="J64:K64">
    <cfRule type="expression" dxfId="128" priority="39" stopIfTrue="1">
      <formula>IF(OR(D60="●",N60="●",Z60="●",D61="●",AI61="●"),AND(J63="",U63="",AE63="",AP63="",J64="",U64="",J64="",U64=""))</formula>
    </cfRule>
  </conditionalFormatting>
  <conditionalFormatting sqref="J65:K65">
    <cfRule type="expression" dxfId="127" priority="40" stopIfTrue="1">
      <formula>IF(OR(D60&lt;&gt;"",Q61&lt;&gt;""),IF(J65="",U65=""))</formula>
    </cfRule>
  </conditionalFormatting>
  <conditionalFormatting sqref="M37:M38">
    <cfRule type="expression" dxfId="126" priority="41" stopIfTrue="1">
      <formula>AND(G37="",M37="",U37="",AA37="",AN37="")</formula>
    </cfRule>
  </conditionalFormatting>
  <conditionalFormatting sqref="N60:O60">
    <cfRule type="expression" dxfId="125" priority="42" stopIfTrue="1">
      <formula>AND(D60="",N60="",Z60="",D61="",Q61="",AI61="",D62="")</formula>
    </cfRule>
  </conditionalFormatting>
  <conditionalFormatting sqref="P74:Q74">
    <cfRule type="expression" dxfId="124" priority="43" stopIfTrue="1">
      <formula>IF(OR(D73="●",U73="●",AD73&lt;&gt;""),AND(D74="",P74="",AF74=""))</formula>
    </cfRule>
  </conditionalFormatting>
  <conditionalFormatting sqref="P90:Q90">
    <cfRule type="expression" dxfId="123" priority="44" stopIfTrue="1">
      <formula>AND(D90="",P90="",AB90="",AK90="")</formula>
    </cfRule>
  </conditionalFormatting>
  <conditionalFormatting sqref="Q61:R61">
    <cfRule type="expression" dxfId="122" priority="45" stopIfTrue="1">
      <formula>AND(D60="",N60="",Z60="",D61="",Q61="",AI61="",D62="")</formula>
    </cfRule>
  </conditionalFormatting>
  <conditionalFormatting sqref="R42:S42">
    <cfRule type="expression" dxfId="121" priority="46" stopIfTrue="1">
      <formula>AND(I42="",R42="",AA42="",AM42="")</formula>
    </cfRule>
  </conditionalFormatting>
  <conditionalFormatting sqref="T63:T65">
    <cfRule type="expression" dxfId="120" priority="47" stopIfTrue="1">
      <formula>AND($J$61="",$S$61="",$AD$61="",$AO$61="",$J$63="",$S$63="",$J$64="",$S$64="")</formula>
    </cfRule>
  </conditionalFormatting>
  <conditionalFormatting sqref="U37:U38">
    <cfRule type="expression" dxfId="119" priority="48" stopIfTrue="1">
      <formula>AND(G37="",M37="",U37="",AA37="",AN37="")</formula>
    </cfRule>
  </conditionalFormatting>
  <conditionalFormatting sqref="U63:V63">
    <cfRule type="expression" dxfId="118" priority="49" stopIfTrue="1">
      <formula>IF(OR(D60="●",N60="●",Z60="●",D61="●"),AND(J63="",U63="",AE63="",AP63="",J64="",U64=""))</formula>
    </cfRule>
  </conditionalFormatting>
  <conditionalFormatting sqref="U64:V64">
    <cfRule type="expression" dxfId="117" priority="50" stopIfTrue="1">
      <formula>IF(OR(D60="●",N60="●",Z60="●",D61="●",AI61="●"),AND(J63="",U63="",AE63="",AP63="",J64="",U64="",J64="",U64=""))</formula>
    </cfRule>
  </conditionalFormatting>
  <conditionalFormatting sqref="U65:V65">
    <cfRule type="expression" dxfId="116" priority="51" stopIfTrue="1">
      <formula>IF(OR(D60&lt;&gt;"",Q61&lt;&gt;""),IF(J65="",U65=""))</formula>
    </cfRule>
  </conditionalFormatting>
  <conditionalFormatting sqref="W64:X65">
    <cfRule type="expression" dxfId="115" priority="52" stopIfTrue="1">
      <formula>AND($J$61="",$S$61="",$AD$61="",$AO$61="",$J$63="",$S$63="",$J$64="",$S$64="")</formula>
    </cfRule>
  </conditionalFormatting>
  <conditionalFormatting sqref="Y91:Z91">
    <cfRule type="expression" dxfId="114" priority="53" stopIfTrue="1">
      <formula>AND($C$91="",$Y$91="")</formula>
    </cfRule>
  </conditionalFormatting>
  <conditionalFormatting sqref="Z60:AA60">
    <cfRule type="expression" dxfId="113" priority="54" stopIfTrue="1">
      <formula>AND(D60="",N60="",Z60="",D61="",Q61="",AI61="",D62="")</formula>
    </cfRule>
  </conditionalFormatting>
  <conditionalFormatting sqref="AA37:AA38">
    <cfRule type="expression" dxfId="112" priority="55" stopIfTrue="1">
      <formula>AND(G37="",M37="",U37="",AA37="",AN37="")</formula>
    </cfRule>
  </conditionalFormatting>
  <conditionalFormatting sqref="AA42:AB42">
    <cfRule type="expression" dxfId="111" priority="56" stopIfTrue="1">
      <formula>AND(I42="",R42="",AA42="",AM42="")</formula>
    </cfRule>
  </conditionalFormatting>
  <conditionalFormatting sqref="AB90:AC90">
    <cfRule type="expression" dxfId="110" priority="57" stopIfTrue="1">
      <formula>AND(D90="",P90="",AB90="",AK90="")</formula>
    </cfRule>
  </conditionalFormatting>
  <conditionalFormatting sqref="AD63">
    <cfRule type="expression" dxfId="109" priority="58" stopIfTrue="1">
      <formula>AND($J$61="",$S$61="",$AD$61="",$AO$61="",$J$63="",$S$63="",$J$64="",$S$64="")</formula>
    </cfRule>
  </conditionalFormatting>
  <conditionalFormatting sqref="AE64">
    <cfRule type="expression" dxfId="108" priority="60" stopIfTrue="1">
      <formula>AND($J$61="",$S$61="",$AD$61="",$AO$61="",$J$63="",$S$63="",$J$64="",$S$64="")</formula>
    </cfRule>
  </conditionalFormatting>
  <conditionalFormatting sqref="AE63:AF63">
    <cfRule type="expression" dxfId="107" priority="61" stopIfTrue="1">
      <formula>IF(OR(D60="●",N60="●",Z60="●",D61="●"),AND(J63="",U63="",AE63="",AP63="",J64="",U64=""))</formula>
    </cfRule>
  </conditionalFormatting>
  <conditionalFormatting sqref="AE96:BC97">
    <cfRule type="containsBlanks" dxfId="106" priority="62" stopIfTrue="1">
      <formula>LEN(TRIM(AE96))=0</formula>
    </cfRule>
  </conditionalFormatting>
  <conditionalFormatting sqref="AF74:AG74">
    <cfRule type="expression" dxfId="105" priority="63" stopIfTrue="1">
      <formula>IF(OR(D73="●",U73="●",AD73&lt;&gt;""),AND(D74="",P74="",AF74=""))</formula>
    </cfRule>
  </conditionalFormatting>
  <conditionalFormatting sqref="AF15:AI15">
    <cfRule type="containsBlanks" dxfId="104" priority="26" stopIfTrue="1">
      <formula>LEN(TRIM(C3))=0</formula>
    </cfRule>
  </conditionalFormatting>
  <conditionalFormatting sqref="AF14:BC14">
    <cfRule type="containsBlanks" dxfId="103" priority="64" stopIfTrue="1">
      <formula>LEN(TRIM(AF14))=0</formula>
    </cfRule>
  </conditionalFormatting>
  <conditionalFormatting sqref="AF17:BC17">
    <cfRule type="containsBlanks" dxfId="102" priority="29" stopIfTrue="1">
      <formula>LEN(TRIM(C3))=0</formula>
    </cfRule>
  </conditionalFormatting>
  <conditionalFormatting sqref="AG81:AI81">
    <cfRule type="expression" dxfId="101" priority="65" stopIfTrue="1">
      <formula>AND(AG81="有",AM81="無")</formula>
    </cfRule>
  </conditionalFormatting>
  <conditionalFormatting sqref="AG82:AI82">
    <cfRule type="expression" dxfId="100" priority="66" stopIfTrue="1">
      <formula>AND(AG82="可",AL82="不可",AS82="無")</formula>
    </cfRule>
  </conditionalFormatting>
  <conditionalFormatting sqref="AG83:AI85">
    <cfRule type="expression" dxfId="99" priority="67" stopIfTrue="1">
      <formula>AND(AG83="有",AM83="無")</formula>
    </cfRule>
  </conditionalFormatting>
  <conditionalFormatting sqref="AI61:AJ61">
    <cfRule type="expression" dxfId="98" priority="68" stopIfTrue="1">
      <formula>AND(D60="",N60="",Z60="",D61="",Q61="",AI61="",D62="")</formula>
    </cfRule>
  </conditionalFormatting>
  <conditionalFormatting sqref="AL82:AO82">
    <cfRule type="expression" dxfId="97" priority="69" stopIfTrue="1">
      <formula>AND(AG82="可",AL82="不可",AS82="無")</formula>
    </cfRule>
  </conditionalFormatting>
  <conditionalFormatting sqref="AM42">
    <cfRule type="expression" dxfId="96" priority="70" stopIfTrue="1">
      <formula>AND(I42="",R42="",AA42="",AM42="")</formula>
    </cfRule>
  </conditionalFormatting>
  <conditionalFormatting sqref="AM81:AO81">
    <cfRule type="expression" dxfId="95" priority="71" stopIfTrue="1">
      <formula>AND(AG81="有",AM81="無")</formula>
    </cfRule>
  </conditionalFormatting>
  <conditionalFormatting sqref="AM83:AO85">
    <cfRule type="expression" dxfId="94" priority="72" stopIfTrue="1">
      <formula>AND(AG83="有",AM83="無")</formula>
    </cfRule>
  </conditionalFormatting>
  <conditionalFormatting sqref="AN37:AO37">
    <cfRule type="expression" dxfId="93" priority="73" stopIfTrue="1">
      <formula>AND(G37="",M37="",U37="",AA37="",AN37="")</formula>
    </cfRule>
  </conditionalFormatting>
  <conditionalFormatting sqref="AN41:AO41">
    <cfRule type="expression" dxfId="92" priority="74" stopIfTrue="1">
      <formula>AND(E41="",AN41="")</formula>
    </cfRule>
  </conditionalFormatting>
  <conditionalFormatting sqref="AO63">
    <cfRule type="expression" dxfId="91" priority="59" stopIfTrue="1">
      <formula>AND($J$61="",$S$61="",$AD$61="",$AO$61="",$J$63="",$S$63="",$J$64="",$S$64="")</formula>
    </cfRule>
  </conditionalFormatting>
  <conditionalFormatting sqref="AP63:AQ63">
    <cfRule type="expression" dxfId="90" priority="75" stopIfTrue="1">
      <formula>IF(OR(D60="●",N60="●",Z60="●",D61="●"),AND(J63="",U63="",AE63="",AP63="",J64="",U64=""))</formula>
    </cfRule>
  </conditionalFormatting>
  <conditionalFormatting sqref="AS82:AU82">
    <cfRule type="expression" dxfId="89" priority="76" stopIfTrue="1">
      <formula>AND(AG82="可",AL82="不可",AS82="無")</formula>
    </cfRule>
  </conditionalFormatting>
  <conditionalFormatting sqref="AT15">
    <cfRule type="containsBlanks" dxfId="88" priority="27" stopIfTrue="1">
      <formula>LEN(TRIM(C3))=0</formula>
    </cfRule>
  </conditionalFormatting>
  <dataValidations count="12">
    <dataValidation type="list" allowBlank="1" showInputMessage="1" showErrorMessage="1" sqref="Y91:Z91 U63:U65 R42:S42 Q61:R61 P90:Q90 P74:Q74 N60:O60 J63:J65 I42:J42 D90:E90 D60:E60 D62:E62 D74:E74 AP63 AN37:AO37 AN41:AO41 AI61:AJ61 AF74:AG74 AE63 AB90:AC90 AA42:AB42 Z60:AA60" xr:uid="{00000000-0002-0000-0000-000000000000}">
      <formula1>"●,"</formula1>
    </dataValidation>
    <dataValidation allowBlank="1" showInputMessage="1" showErrorMessage="1" prompt="実習先が所在地と異なる場合はご記入ください" sqref="C57:BC57" xr:uid="{00000000-0002-0000-0000-000001000000}"/>
    <dataValidation allowBlank="1" showInputMessage="1" showErrorMessage="1" sqref="H3 C3 C14:W15 AF14:BC14" xr:uid="{00000000-0002-0000-0000-00000D000000}"/>
    <dataValidation type="list" allowBlank="1" showInputMessage="1" showErrorMessage="1" sqref="D93:E93 AG82:AI82" xr:uid="{00000000-0002-0000-0000-00000E000000}">
      <formula1>"可,"</formula1>
    </dataValidation>
    <dataValidation type="list" allowBlank="1" showInputMessage="1" showErrorMessage="1" sqref="D81:E85 AG83:AI85 AG81:AI81" xr:uid="{00000000-0002-0000-0000-00000F000000}">
      <formula1>"有,"</formula1>
    </dataValidation>
    <dataValidation type="list" allowBlank="1" showInputMessage="1" showErrorMessage="1" sqref="AL82:AO82" xr:uid="{00000000-0002-0000-0000-000024000000}">
      <formula1>"不可,"</formula1>
    </dataValidation>
    <dataValidation type="list" allowBlank="1" showInputMessage="1" showErrorMessage="1" sqref="I81:J85 AS82:AU82 AM81:AO81 AM83:AO85" xr:uid="{00000000-0002-0000-0000-000029000000}">
      <formula1>"無,"</formula1>
    </dataValidation>
    <dataValidation allowBlank="1" showErrorMessage="1" sqref="C103 X103 E95" xr:uid="{00000000-0002-0000-0000-00005A000000}"/>
    <dataValidation allowBlank="1" showErrorMessage="1" prompt="インターンシップでの事務連絡、書類送付等をさせて頂く際のご担当者名をご記入ください。_x000a_学校担当者・フォーラム事務局担当のみ使用させていただきます。_x000a_（学生へは受入れが決定するまで公開をいたしません）" sqref="C102:W102" xr:uid="{00000000-0002-0000-0000-00005E000000}"/>
    <dataValidation allowBlank="1" showInputMessage="1" showErrorMessage="1" prompt="インターンシップでの担当者名をご記入ください。_x000a_学校担当者・フォーラム事務局担当のみ使用させていただきます。_x000a_（学生へは受入れが決定するまで公開をいたしません）" sqref="C96:W96" xr:uid="{00000000-0002-0000-0000-00005F000000}"/>
    <dataValidation allowBlank="1" showInputMessage="1" showErrorMessage="1" prompt="スペースは入れずに半角にて入力ください (例：802-0082）" sqref="E13" xr:uid="{00000000-0002-0000-0000-000073000000}"/>
    <dataValidation type="list" allowBlank="1" showInputMessage="1" showErrorMessage="1" sqref="I93:J93" xr:uid="{00000000-0002-0000-0000-000088000000}">
      <formula1>"否,"</formula1>
    </dataValidation>
  </dataValidations>
  <printOptions horizontalCentered="1"/>
  <pageMargins left="0.35433070866142002" right="0.31496062992126" top="0.35433070866142002" bottom="0.27559055118109999" header="0.19685039370078999" footer="0.19685039370078999"/>
  <pageSetup paperSize="9" scale="95" fitToHeight="0" orientation="portrait" r:id="rId1"/>
  <headerFooter alignWithMargins="0">
    <oddHeader>&amp;R&amp;P／&amp;N</oddHeader>
  </headerFooter>
  <rowBreaks count="2" manualBreakCount="2">
    <brk id="26" max="54" man="1"/>
    <brk id="58" max="5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K114"/>
  <sheetViews>
    <sheetView showGridLines="0" zoomScale="110" zoomScaleNormal="80" workbookViewId="0">
      <selection activeCell="BM3" sqref="BM3"/>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62" width="12.875" style="1"/>
  </cols>
  <sheetData>
    <row r="1" spans="1:63" ht="15" customHeight="1">
      <c r="A1" s="1" t="s">
        <v>128</v>
      </c>
      <c r="BK1" s="79" t="s">
        <v>1</v>
      </c>
    </row>
    <row r="2" spans="1:63" ht="26.25" customHeight="1">
      <c r="A2" s="476" t="s">
        <v>2</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8"/>
      <c r="BK2" s="79" t="s">
        <v>3</v>
      </c>
    </row>
    <row r="3" spans="1:63" ht="15" customHeight="1">
      <c r="A3" s="333" t="s">
        <v>4</v>
      </c>
      <c r="B3" s="168" t="s">
        <v>129</v>
      </c>
      <c r="C3" s="436">
        <f>forAdmin!D3</f>
        <v>0</v>
      </c>
      <c r="D3" s="437"/>
      <c r="E3" s="437"/>
      <c r="F3" s="437"/>
      <c r="G3" s="437"/>
      <c r="H3" s="438" t="s">
        <v>130</v>
      </c>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9"/>
    </row>
    <row r="4" spans="1:63" ht="36" customHeight="1">
      <c r="A4" s="334"/>
      <c r="B4" s="46" t="s">
        <v>6</v>
      </c>
      <c r="C4" s="479" t="s">
        <v>131</v>
      </c>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1"/>
    </row>
    <row r="5" spans="1:63" ht="30" customHeight="1">
      <c r="A5" s="334"/>
      <c r="B5" s="47" t="s">
        <v>7</v>
      </c>
      <c r="C5" s="482" t="str">
        <f>forAdmin!G3</f>
        <v/>
      </c>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4"/>
    </row>
    <row r="6" spans="1:63" ht="20.100000000000001" customHeight="1">
      <c r="A6" s="334"/>
      <c r="B6" s="276" t="s">
        <v>8</v>
      </c>
      <c r="C6" s="485" t="s">
        <v>132</v>
      </c>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507" t="s">
        <v>133</v>
      </c>
      <c r="AK6" s="507"/>
      <c r="AL6" s="507"/>
      <c r="AM6" s="507"/>
      <c r="AN6" s="507"/>
      <c r="AO6" s="507"/>
      <c r="AP6" s="507"/>
      <c r="AQ6" s="507"/>
      <c r="AR6" s="507"/>
      <c r="AS6" s="507"/>
      <c r="AT6" s="507"/>
      <c r="AU6" s="507"/>
      <c r="AV6" s="507"/>
      <c r="AW6" s="507"/>
      <c r="AX6" s="507"/>
      <c r="AY6" s="507"/>
      <c r="AZ6" s="507"/>
      <c r="BA6" s="507"/>
      <c r="BB6" s="507"/>
      <c r="BC6" s="508"/>
    </row>
    <row r="7" spans="1:63" ht="20.100000000000001" customHeight="1">
      <c r="A7" s="334"/>
      <c r="B7" s="277"/>
      <c r="C7" s="487"/>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509"/>
      <c r="AK7" s="509"/>
      <c r="AL7" s="509"/>
      <c r="AM7" s="509"/>
      <c r="AN7" s="509"/>
      <c r="AO7" s="509"/>
      <c r="AP7" s="509"/>
      <c r="AQ7" s="509"/>
      <c r="AR7" s="509"/>
      <c r="AS7" s="509"/>
      <c r="AT7" s="509"/>
      <c r="AU7" s="509"/>
      <c r="AV7" s="509"/>
      <c r="AW7" s="509"/>
      <c r="AX7" s="509"/>
      <c r="AY7" s="509"/>
      <c r="AZ7" s="509"/>
      <c r="BA7" s="509"/>
      <c r="BB7" s="509"/>
      <c r="BC7" s="510"/>
    </row>
    <row r="8" spans="1:63" ht="20.100000000000001" customHeight="1">
      <c r="A8" s="334"/>
      <c r="B8" s="277"/>
      <c r="C8" s="487"/>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509"/>
      <c r="AK8" s="509"/>
      <c r="AL8" s="509"/>
      <c r="AM8" s="509"/>
      <c r="AN8" s="509"/>
      <c r="AO8" s="509"/>
      <c r="AP8" s="509"/>
      <c r="AQ8" s="509"/>
      <c r="AR8" s="509"/>
      <c r="AS8" s="509"/>
      <c r="AT8" s="509"/>
      <c r="AU8" s="509"/>
      <c r="AV8" s="509"/>
      <c r="AW8" s="509"/>
      <c r="AX8" s="509"/>
      <c r="AY8" s="509"/>
      <c r="AZ8" s="509"/>
      <c r="BA8" s="509"/>
      <c r="BB8" s="509"/>
      <c r="BC8" s="510"/>
    </row>
    <row r="9" spans="1:63" ht="20.100000000000001" customHeight="1">
      <c r="A9" s="334"/>
      <c r="B9" s="277"/>
      <c r="C9" s="487"/>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509"/>
      <c r="AK9" s="509"/>
      <c r="AL9" s="509"/>
      <c r="AM9" s="509"/>
      <c r="AN9" s="509"/>
      <c r="AO9" s="509"/>
      <c r="AP9" s="509"/>
      <c r="AQ9" s="509"/>
      <c r="AR9" s="509"/>
      <c r="AS9" s="509"/>
      <c r="AT9" s="509"/>
      <c r="AU9" s="509"/>
      <c r="AV9" s="509"/>
      <c r="AW9" s="509"/>
      <c r="AX9" s="509"/>
      <c r="AY9" s="509"/>
      <c r="AZ9" s="509"/>
      <c r="BA9" s="509"/>
      <c r="BB9" s="509"/>
      <c r="BC9" s="510"/>
    </row>
    <row r="10" spans="1:63" ht="20.100000000000001" customHeight="1">
      <c r="A10" s="334"/>
      <c r="B10" s="277"/>
      <c r="C10" s="487"/>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509"/>
      <c r="AK10" s="509"/>
      <c r="AL10" s="509"/>
      <c r="AM10" s="509"/>
      <c r="AN10" s="509"/>
      <c r="AO10" s="509"/>
      <c r="AP10" s="509"/>
      <c r="AQ10" s="509"/>
      <c r="AR10" s="509"/>
      <c r="AS10" s="509"/>
      <c r="AT10" s="509"/>
      <c r="AU10" s="509"/>
      <c r="AV10" s="509"/>
      <c r="AW10" s="509"/>
      <c r="AX10" s="509"/>
      <c r="AY10" s="509"/>
      <c r="AZ10" s="509"/>
      <c r="BA10" s="509"/>
      <c r="BB10" s="509"/>
      <c r="BC10" s="510"/>
    </row>
    <row r="11" spans="1:63" ht="20.100000000000001" customHeight="1">
      <c r="A11" s="334"/>
      <c r="B11" s="277"/>
      <c r="C11" s="487"/>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509"/>
      <c r="AK11" s="509"/>
      <c r="AL11" s="509"/>
      <c r="AM11" s="509"/>
      <c r="AN11" s="509"/>
      <c r="AO11" s="509"/>
      <c r="AP11" s="509"/>
      <c r="AQ11" s="509"/>
      <c r="AR11" s="509"/>
      <c r="AS11" s="509"/>
      <c r="AT11" s="509"/>
      <c r="AU11" s="509"/>
      <c r="AV11" s="509"/>
      <c r="AW11" s="509"/>
      <c r="AX11" s="509"/>
      <c r="AY11" s="509"/>
      <c r="AZ11" s="509"/>
      <c r="BA11" s="509"/>
      <c r="BB11" s="509"/>
      <c r="BC11" s="510"/>
    </row>
    <row r="12" spans="1:63" ht="20.100000000000001" customHeight="1">
      <c r="A12" s="334"/>
      <c r="B12" s="355"/>
      <c r="C12" s="489"/>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511"/>
      <c r="AK12" s="511"/>
      <c r="AL12" s="511"/>
      <c r="AM12" s="511"/>
      <c r="AN12" s="511"/>
      <c r="AO12" s="511"/>
      <c r="AP12" s="511"/>
      <c r="AQ12" s="511"/>
      <c r="AR12" s="511"/>
      <c r="AS12" s="511"/>
      <c r="AT12" s="511"/>
      <c r="AU12" s="511"/>
      <c r="AV12" s="511"/>
      <c r="AW12" s="511"/>
      <c r="AX12" s="511"/>
      <c r="AY12" s="511"/>
      <c r="AZ12" s="511"/>
      <c r="BA12" s="511"/>
      <c r="BB12" s="511"/>
      <c r="BC12" s="512"/>
    </row>
    <row r="13" spans="1:63" ht="20.100000000000001" customHeight="1">
      <c r="A13" s="334"/>
      <c r="B13" s="47" t="s">
        <v>9</v>
      </c>
      <c r="C13" s="497" t="s">
        <v>10</v>
      </c>
      <c r="D13" s="498"/>
      <c r="E13" s="440" t="s">
        <v>134</v>
      </c>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1"/>
    </row>
    <row r="14" spans="1:63" ht="20.100000000000001" customHeight="1">
      <c r="A14" s="334"/>
      <c r="B14" s="184" t="s">
        <v>11</v>
      </c>
      <c r="C14" s="303" t="s">
        <v>135</v>
      </c>
      <c r="D14" s="304"/>
      <c r="E14" s="304"/>
      <c r="F14" s="304"/>
      <c r="G14" s="304"/>
      <c r="H14" s="304"/>
      <c r="I14" s="304"/>
      <c r="J14" s="304"/>
      <c r="K14" s="304"/>
      <c r="L14" s="304"/>
      <c r="M14" s="304"/>
      <c r="N14" s="304"/>
      <c r="O14" s="304"/>
      <c r="P14" s="304"/>
      <c r="Q14" s="304"/>
      <c r="R14" s="304"/>
      <c r="S14" s="304"/>
      <c r="T14" s="304"/>
      <c r="U14" s="304"/>
      <c r="V14" s="304"/>
      <c r="W14" s="442"/>
      <c r="X14" s="261" t="s">
        <v>12</v>
      </c>
      <c r="Y14" s="262"/>
      <c r="Z14" s="262"/>
      <c r="AA14" s="262"/>
      <c r="AB14" s="262"/>
      <c r="AC14" s="262"/>
      <c r="AD14" s="262"/>
      <c r="AE14" s="263"/>
      <c r="AF14" s="303" t="s">
        <v>136</v>
      </c>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434"/>
    </row>
    <row r="15" spans="1:63" ht="20.100000000000001" customHeight="1">
      <c r="A15" s="334"/>
      <c r="B15" s="184" t="s">
        <v>13</v>
      </c>
      <c r="C15" s="303" t="s">
        <v>137</v>
      </c>
      <c r="D15" s="304"/>
      <c r="E15" s="304"/>
      <c r="F15" s="304"/>
      <c r="G15" s="304"/>
      <c r="H15" s="304"/>
      <c r="I15" s="304"/>
      <c r="J15" s="304"/>
      <c r="K15" s="304"/>
      <c r="L15" s="304"/>
      <c r="M15" s="304"/>
      <c r="N15" s="304"/>
      <c r="O15" s="304"/>
      <c r="P15" s="304"/>
      <c r="Q15" s="304"/>
      <c r="R15" s="304"/>
      <c r="S15" s="304"/>
      <c r="T15" s="304"/>
      <c r="U15" s="304"/>
      <c r="V15" s="304"/>
      <c r="W15" s="442"/>
      <c r="X15" s="261" t="s">
        <v>14</v>
      </c>
      <c r="Y15" s="262"/>
      <c r="Z15" s="262"/>
      <c r="AA15" s="262"/>
      <c r="AB15" s="262"/>
      <c r="AC15" s="262"/>
      <c r="AD15" s="262"/>
      <c r="AE15" s="263"/>
      <c r="AF15" s="243">
        <v>100</v>
      </c>
      <c r="AG15" s="244"/>
      <c r="AH15" s="244"/>
      <c r="AI15" s="244"/>
      <c r="AJ15" s="304" t="s">
        <v>15</v>
      </c>
      <c r="AK15" s="304"/>
      <c r="AL15" s="442"/>
      <c r="AM15" s="261" t="s">
        <v>16</v>
      </c>
      <c r="AN15" s="262"/>
      <c r="AO15" s="262"/>
      <c r="AP15" s="262"/>
      <c r="AQ15" s="262"/>
      <c r="AR15" s="262"/>
      <c r="AS15" s="263"/>
      <c r="AT15" s="243">
        <v>40.5</v>
      </c>
      <c r="AU15" s="244"/>
      <c r="AV15" s="244"/>
      <c r="AW15" s="244"/>
      <c r="AX15" s="244"/>
      <c r="AY15" s="244"/>
      <c r="AZ15" s="304" t="s">
        <v>17</v>
      </c>
      <c r="BA15" s="304"/>
      <c r="BB15" s="304"/>
      <c r="BC15" s="434"/>
    </row>
    <row r="16" spans="1:63" ht="20.100000000000001" customHeight="1">
      <c r="A16" s="334"/>
      <c r="B16" s="48" t="s">
        <v>18</v>
      </c>
      <c r="C16" s="518" t="s">
        <v>138</v>
      </c>
      <c r="D16" s="519"/>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19"/>
      <c r="AV16" s="519"/>
      <c r="AW16" s="519"/>
      <c r="AX16" s="519"/>
      <c r="AY16" s="519"/>
      <c r="AZ16" s="519"/>
      <c r="BA16" s="519"/>
      <c r="BB16" s="519"/>
      <c r="BC16" s="520"/>
    </row>
    <row r="17" spans="1:55" ht="20.100000000000001" customHeight="1">
      <c r="A17" s="334"/>
      <c r="B17" s="184" t="s">
        <v>19</v>
      </c>
      <c r="C17" s="501" t="s">
        <v>139</v>
      </c>
      <c r="D17" s="502"/>
      <c r="E17" s="502"/>
      <c r="F17" s="502"/>
      <c r="G17" s="502"/>
      <c r="H17" s="502"/>
      <c r="I17" s="502"/>
      <c r="J17" s="502"/>
      <c r="K17" s="502"/>
      <c r="L17" s="502"/>
      <c r="M17" s="502"/>
      <c r="N17" s="502"/>
      <c r="O17" s="502"/>
      <c r="P17" s="502"/>
      <c r="Q17" s="502"/>
      <c r="R17" s="502"/>
      <c r="S17" s="502"/>
      <c r="T17" s="502"/>
      <c r="U17" s="502"/>
      <c r="V17" s="502"/>
      <c r="W17" s="503"/>
      <c r="X17" s="261" t="s">
        <v>20</v>
      </c>
      <c r="Y17" s="262"/>
      <c r="Z17" s="262"/>
      <c r="AA17" s="262"/>
      <c r="AB17" s="262"/>
      <c r="AC17" s="262"/>
      <c r="AD17" s="262"/>
      <c r="AE17" s="263"/>
      <c r="AF17" s="501" t="s">
        <v>140</v>
      </c>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4"/>
    </row>
    <row r="18" spans="1:55" ht="20.100000000000001" customHeight="1">
      <c r="A18" s="334"/>
      <c r="B18" s="276" t="s">
        <v>21</v>
      </c>
      <c r="C18" s="485" t="s">
        <v>141</v>
      </c>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486"/>
      <c r="AZ18" s="486"/>
      <c r="BA18" s="486"/>
      <c r="BB18" s="486"/>
      <c r="BC18" s="513"/>
    </row>
    <row r="19" spans="1:55" ht="20.100000000000001" customHeight="1">
      <c r="A19" s="334"/>
      <c r="B19" s="277"/>
      <c r="C19" s="487"/>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514"/>
    </row>
    <row r="20" spans="1:55" ht="20.100000000000001" customHeight="1">
      <c r="A20" s="334"/>
      <c r="B20" s="277"/>
      <c r="C20" s="487"/>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514"/>
    </row>
    <row r="21" spans="1:55" ht="20.100000000000001" customHeight="1">
      <c r="A21" s="334"/>
      <c r="B21" s="277"/>
      <c r="C21" s="487"/>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514"/>
    </row>
    <row r="22" spans="1:55" ht="20.100000000000001" customHeight="1">
      <c r="A22" s="334"/>
      <c r="B22" s="277"/>
      <c r="C22" s="487"/>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514"/>
    </row>
    <row r="23" spans="1:55" ht="20.100000000000001" customHeight="1">
      <c r="A23" s="334"/>
      <c r="B23" s="277"/>
      <c r="C23" s="487"/>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514"/>
    </row>
    <row r="24" spans="1:55" ht="20.100000000000001" customHeight="1">
      <c r="A24" s="334"/>
      <c r="B24" s="277"/>
      <c r="C24" s="487"/>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514"/>
    </row>
    <row r="25" spans="1:55" ht="20.100000000000001" customHeight="1">
      <c r="A25" s="334"/>
      <c r="B25" s="277"/>
      <c r="C25" s="487"/>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514"/>
    </row>
    <row r="26" spans="1:55" ht="20.100000000000001" customHeight="1">
      <c r="A26" s="335"/>
      <c r="B26" s="506"/>
      <c r="C26" s="515"/>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7"/>
    </row>
    <row r="27" spans="1:55" ht="32.25" customHeight="1">
      <c r="A27" s="391" t="s">
        <v>6</v>
      </c>
      <c r="B27" s="392"/>
      <c r="C27" s="393" t="str">
        <f>C4</f>
        <v>○○製造株式会社</v>
      </c>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394"/>
      <c r="BB27" s="394"/>
      <c r="BC27" s="395"/>
    </row>
    <row r="28" spans="1:55" ht="30" customHeight="1">
      <c r="A28" s="406" t="s">
        <v>22</v>
      </c>
      <c r="B28" s="106" t="s">
        <v>23</v>
      </c>
      <c r="C28" s="409" t="s">
        <v>142</v>
      </c>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1"/>
    </row>
    <row r="29" spans="1:55" ht="18.95" customHeight="1">
      <c r="A29" s="521"/>
      <c r="B29" s="412" t="s">
        <v>24</v>
      </c>
      <c r="C29" s="487" t="s">
        <v>143</v>
      </c>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514"/>
    </row>
    <row r="30" spans="1:55" ht="18.95" customHeight="1">
      <c r="A30" s="521"/>
      <c r="B30" s="412"/>
      <c r="C30" s="487"/>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514"/>
    </row>
    <row r="31" spans="1:55" ht="18.95" customHeight="1">
      <c r="A31" s="521"/>
      <c r="B31" s="412"/>
      <c r="C31" s="487"/>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514"/>
    </row>
    <row r="32" spans="1:55" ht="18.95" customHeight="1">
      <c r="A32" s="521"/>
      <c r="B32" s="412"/>
      <c r="C32" s="487"/>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514"/>
    </row>
    <row r="33" spans="1:59" ht="18.95" customHeight="1">
      <c r="A33" s="521"/>
      <c r="B33" s="412"/>
      <c r="C33" s="487"/>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514"/>
    </row>
    <row r="34" spans="1:59" ht="18.95" customHeight="1">
      <c r="A34" s="521"/>
      <c r="B34" s="412"/>
      <c r="C34" s="487"/>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514"/>
    </row>
    <row r="35" spans="1:59" ht="18.95" customHeight="1">
      <c r="A35" s="521"/>
      <c r="B35" s="412"/>
      <c r="C35" s="487"/>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514"/>
    </row>
    <row r="36" spans="1:59" ht="18.95" customHeight="1">
      <c r="A36" s="521"/>
      <c r="B36" s="413"/>
      <c r="C36" s="489"/>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523"/>
    </row>
    <row r="37" spans="1:59" ht="20.100000000000001" customHeight="1">
      <c r="A37" s="521"/>
      <c r="B37" s="386" t="s">
        <v>144</v>
      </c>
      <c r="C37" s="417" t="s">
        <v>26</v>
      </c>
      <c r="D37" s="418"/>
      <c r="E37" s="418"/>
      <c r="F37" s="418"/>
      <c r="G37" s="419">
        <v>9</v>
      </c>
      <c r="H37" s="419"/>
      <c r="I37" s="419"/>
      <c r="J37" s="419"/>
      <c r="K37" s="104" t="s">
        <v>27</v>
      </c>
      <c r="L37" s="104"/>
      <c r="M37" s="419">
        <v>1</v>
      </c>
      <c r="N37" s="419"/>
      <c r="O37" s="419"/>
      <c r="P37" s="419"/>
      <c r="Q37" s="104" t="s">
        <v>28</v>
      </c>
      <c r="R37" s="104"/>
      <c r="S37" s="192" t="s">
        <v>29</v>
      </c>
      <c r="T37" s="192"/>
      <c r="U37" s="419">
        <v>9</v>
      </c>
      <c r="V37" s="419"/>
      <c r="W37" s="419"/>
      <c r="X37" s="419"/>
      <c r="Y37" s="104" t="s">
        <v>27</v>
      </c>
      <c r="Z37" s="104"/>
      <c r="AA37" s="419">
        <v>25</v>
      </c>
      <c r="AB37" s="419"/>
      <c r="AC37" s="419"/>
      <c r="AD37" s="419"/>
      <c r="AE37" s="104" t="s">
        <v>28</v>
      </c>
      <c r="AF37" s="104"/>
      <c r="AG37" s="201"/>
      <c r="AH37" s="201"/>
      <c r="AI37" s="201"/>
      <c r="AJ37" s="201"/>
      <c r="AK37" s="201"/>
      <c r="AL37" s="201"/>
      <c r="AM37" s="113" t="s">
        <v>30</v>
      </c>
      <c r="AN37" s="435"/>
      <c r="AO37" s="435"/>
      <c r="AP37" s="114" t="s">
        <v>32</v>
      </c>
      <c r="AQ37" s="115"/>
      <c r="AR37" s="414" t="s">
        <v>33</v>
      </c>
      <c r="AS37" s="414"/>
      <c r="AT37" s="414"/>
      <c r="AU37" s="414"/>
      <c r="AV37" s="414"/>
      <c r="AW37" s="414"/>
      <c r="AX37" s="414"/>
      <c r="AY37" s="414"/>
      <c r="AZ37" s="414"/>
      <c r="BA37" s="414"/>
      <c r="BB37" s="414"/>
      <c r="BC37" s="415"/>
      <c r="BD37" s="2"/>
      <c r="BG37" s="49"/>
    </row>
    <row r="38" spans="1:59" ht="20.100000000000001" customHeight="1">
      <c r="A38" s="521"/>
      <c r="B38" s="433"/>
      <c r="C38" s="420" t="s">
        <v>34</v>
      </c>
      <c r="D38" s="405"/>
      <c r="E38" s="405"/>
      <c r="F38" s="405"/>
      <c r="G38" s="416"/>
      <c r="H38" s="416"/>
      <c r="I38" s="416"/>
      <c r="J38" s="416"/>
      <c r="K38" s="111" t="s">
        <v>27</v>
      </c>
      <c r="L38" s="111"/>
      <c r="M38" s="416"/>
      <c r="N38" s="416"/>
      <c r="O38" s="416"/>
      <c r="P38" s="416"/>
      <c r="Q38" s="111" t="s">
        <v>28</v>
      </c>
      <c r="R38" s="111"/>
      <c r="S38" s="188" t="s">
        <v>29</v>
      </c>
      <c r="T38" s="188"/>
      <c r="U38" s="416"/>
      <c r="V38" s="416"/>
      <c r="W38" s="416"/>
      <c r="X38" s="416"/>
      <c r="Y38" s="111" t="s">
        <v>27</v>
      </c>
      <c r="Z38" s="111"/>
      <c r="AA38" s="416"/>
      <c r="AB38" s="416"/>
      <c r="AC38" s="416"/>
      <c r="AD38" s="416"/>
      <c r="AE38" s="111" t="s">
        <v>28</v>
      </c>
      <c r="AF38" s="111"/>
      <c r="AG38" s="202"/>
      <c r="AH38" s="202"/>
      <c r="AI38" s="202"/>
      <c r="AJ38" s="202"/>
      <c r="AK38" s="112"/>
      <c r="AL38" s="112"/>
      <c r="AM38" s="116"/>
      <c r="AN38" s="119" t="s">
        <v>35</v>
      </c>
      <c r="AO38" s="117"/>
      <c r="AP38" s="117"/>
      <c r="AQ38" s="117"/>
      <c r="AR38" s="117"/>
      <c r="AS38" s="117"/>
      <c r="AT38" s="117"/>
      <c r="AU38" s="117"/>
      <c r="AV38" s="117"/>
      <c r="AW38" s="117"/>
      <c r="AX38" s="117"/>
      <c r="AY38" s="117"/>
      <c r="AZ38" s="117"/>
      <c r="BA38" s="117"/>
      <c r="BB38" s="117"/>
      <c r="BC38" s="118"/>
      <c r="BD38" s="2"/>
      <c r="BG38" s="49"/>
    </row>
    <row r="39" spans="1:59" ht="40.5" customHeight="1">
      <c r="A39" s="521"/>
      <c r="B39" s="424"/>
      <c r="C39" s="524" t="s">
        <v>145</v>
      </c>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6"/>
      <c r="AN39" s="526"/>
      <c r="AO39" s="526"/>
      <c r="AP39" s="526"/>
      <c r="AQ39" s="526"/>
      <c r="AR39" s="526"/>
      <c r="AS39" s="526"/>
      <c r="AT39" s="526"/>
      <c r="AU39" s="526"/>
      <c r="AV39" s="526"/>
      <c r="AW39" s="526"/>
      <c r="AX39" s="526"/>
      <c r="AY39" s="526"/>
      <c r="AZ39" s="526"/>
      <c r="BA39" s="526"/>
      <c r="BB39" s="526"/>
      <c r="BC39" s="527"/>
      <c r="BD39" s="2"/>
      <c r="BG39" s="49"/>
    </row>
    <row r="40" spans="1:59" ht="20.100000000000001" customHeight="1">
      <c r="A40" s="521"/>
      <c r="B40" s="386" t="s">
        <v>36</v>
      </c>
      <c r="C40" s="430" t="s">
        <v>30</v>
      </c>
      <c r="D40" s="431"/>
      <c r="E40" s="528">
        <v>10</v>
      </c>
      <c r="F40" s="528"/>
      <c r="G40" s="528"/>
      <c r="H40" s="304" t="s">
        <v>32</v>
      </c>
      <c r="I40" s="304"/>
      <c r="J40" s="292" t="s">
        <v>146</v>
      </c>
      <c r="K40" s="292"/>
      <c r="L40" s="292"/>
      <c r="M40" s="292"/>
      <c r="N40" s="44"/>
      <c r="O40" s="44"/>
      <c r="P40" s="44"/>
      <c r="Q40" s="44"/>
      <c r="R40" s="44"/>
      <c r="S40" s="44"/>
      <c r="T40" s="203" t="s">
        <v>37</v>
      </c>
      <c r="U40" s="44"/>
      <c r="V40" s="44"/>
      <c r="W40" s="44"/>
      <c r="X40" s="44"/>
      <c r="Y40" s="44"/>
      <c r="Z40" s="44"/>
      <c r="AA40" s="44"/>
      <c r="AB40" s="44"/>
      <c r="AC40" s="44"/>
      <c r="AD40" s="44"/>
      <c r="AE40" s="44"/>
      <c r="AF40" s="44"/>
      <c r="AG40" s="44"/>
      <c r="AH40" s="44"/>
      <c r="AI40" s="44"/>
      <c r="AJ40" s="44"/>
      <c r="AK40" s="44"/>
      <c r="AL40" s="44"/>
      <c r="AM40" s="50" t="s">
        <v>30</v>
      </c>
      <c r="AN40" s="304" t="s">
        <v>31</v>
      </c>
      <c r="AO40" s="304"/>
      <c r="AP40" s="51" t="s">
        <v>32</v>
      </c>
      <c r="AR40" s="425" t="s">
        <v>33</v>
      </c>
      <c r="AS40" s="425"/>
      <c r="AT40" s="425"/>
      <c r="AU40" s="425"/>
      <c r="AV40" s="425"/>
      <c r="AW40" s="425"/>
      <c r="AX40" s="425"/>
      <c r="AY40" s="425"/>
      <c r="AZ40" s="425"/>
      <c r="BA40" s="425"/>
      <c r="BB40" s="425"/>
      <c r="BC40" s="426"/>
      <c r="BG40" s="49"/>
    </row>
    <row r="41" spans="1:59" ht="20.100000000000001" customHeight="1">
      <c r="A41" s="521"/>
      <c r="B41" s="424"/>
      <c r="C41" s="427" t="s">
        <v>38</v>
      </c>
      <c r="D41" s="428"/>
      <c r="E41" s="428"/>
      <c r="F41" s="428"/>
      <c r="G41" s="429"/>
      <c r="H41" s="185" t="s">
        <v>30</v>
      </c>
      <c r="I41" s="304" t="s">
        <v>31</v>
      </c>
      <c r="J41" s="304"/>
      <c r="K41" s="185" t="s">
        <v>32</v>
      </c>
      <c r="L41" s="292" t="s">
        <v>39</v>
      </c>
      <c r="M41" s="292"/>
      <c r="N41" s="292"/>
      <c r="O41" s="292"/>
      <c r="P41" s="292"/>
      <c r="Q41" s="185" t="s">
        <v>30</v>
      </c>
      <c r="R41" s="304" t="s">
        <v>31</v>
      </c>
      <c r="S41" s="304"/>
      <c r="T41" s="185" t="s">
        <v>32</v>
      </c>
      <c r="U41" s="292" t="s">
        <v>40</v>
      </c>
      <c r="V41" s="292"/>
      <c r="W41" s="292"/>
      <c r="X41" s="292"/>
      <c r="Y41" s="292"/>
      <c r="Z41" s="185" t="s">
        <v>30</v>
      </c>
      <c r="AA41" s="304" t="s">
        <v>31</v>
      </c>
      <c r="AB41" s="304"/>
      <c r="AC41" s="185" t="s">
        <v>32</v>
      </c>
      <c r="AD41" s="304" t="s">
        <v>41</v>
      </c>
      <c r="AE41" s="304"/>
      <c r="AF41" s="304"/>
      <c r="AG41" s="304"/>
      <c r="AH41" s="29" t="s">
        <v>42</v>
      </c>
      <c r="AI41" s="29"/>
      <c r="AJ41" s="29"/>
      <c r="AK41" s="29"/>
      <c r="AL41" s="29" t="s">
        <v>43</v>
      </c>
      <c r="AM41" s="244"/>
      <c r="AN41" s="244"/>
      <c r="AO41" s="244"/>
      <c r="AP41" s="244"/>
      <c r="AQ41" s="244"/>
      <c r="AR41" s="244"/>
      <c r="AS41" s="244"/>
      <c r="AT41" s="244"/>
      <c r="AU41" s="244"/>
      <c r="AV41" s="244"/>
      <c r="AW41" s="244"/>
      <c r="AX41" s="244"/>
      <c r="AY41" s="244"/>
      <c r="AZ41" s="244"/>
      <c r="BA41" s="244"/>
      <c r="BB41" s="244"/>
      <c r="BC41" s="30" t="s">
        <v>45</v>
      </c>
      <c r="BG41" s="49"/>
    </row>
    <row r="42" spans="1:59" ht="20.100000000000001" customHeight="1">
      <c r="A42" s="521"/>
      <c r="B42" s="386" t="s">
        <v>46</v>
      </c>
      <c r="C42" s="529" t="s">
        <v>147</v>
      </c>
      <c r="D42" s="530"/>
      <c r="E42" s="530"/>
      <c r="F42" s="530"/>
      <c r="G42" s="530"/>
      <c r="H42" s="530"/>
      <c r="I42" s="539"/>
      <c r="J42" s="529" t="s">
        <v>148</v>
      </c>
      <c r="K42" s="530"/>
      <c r="L42" s="530"/>
      <c r="M42" s="530"/>
      <c r="N42" s="530"/>
      <c r="O42" s="530"/>
      <c r="P42" s="530"/>
      <c r="Q42" s="530"/>
      <c r="R42" s="530"/>
      <c r="S42" s="539"/>
      <c r="T42" s="529" t="s">
        <v>149</v>
      </c>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1"/>
      <c r="BG42" s="49"/>
    </row>
    <row r="43" spans="1:59" ht="24.95" customHeight="1">
      <c r="A43" s="521"/>
      <c r="B43" s="433"/>
      <c r="C43" s="540" t="s">
        <v>150</v>
      </c>
      <c r="D43" s="541"/>
      <c r="E43" s="541"/>
      <c r="F43" s="541"/>
      <c r="G43" s="541"/>
      <c r="H43" s="541"/>
      <c r="I43" s="542"/>
      <c r="J43" s="543" t="s">
        <v>151</v>
      </c>
      <c r="K43" s="544"/>
      <c r="L43" s="544"/>
      <c r="M43" s="544"/>
      <c r="N43" s="544"/>
      <c r="O43" s="544"/>
      <c r="P43" s="544"/>
      <c r="Q43" s="544"/>
      <c r="R43" s="544"/>
      <c r="S43" s="545"/>
      <c r="T43" s="398" t="s">
        <v>152</v>
      </c>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546"/>
      <c r="BG43" s="49"/>
    </row>
    <row r="44" spans="1:59" ht="24.95" customHeight="1">
      <c r="A44" s="521"/>
      <c r="B44" s="433"/>
      <c r="C44" s="533" t="s">
        <v>153</v>
      </c>
      <c r="D44" s="534"/>
      <c r="E44" s="534"/>
      <c r="F44" s="534"/>
      <c r="G44" s="534"/>
      <c r="H44" s="534"/>
      <c r="I44" s="535"/>
      <c r="J44" s="536" t="s">
        <v>151</v>
      </c>
      <c r="K44" s="537"/>
      <c r="L44" s="537"/>
      <c r="M44" s="537"/>
      <c r="N44" s="537"/>
      <c r="O44" s="537"/>
      <c r="P44" s="537"/>
      <c r="Q44" s="537"/>
      <c r="R44" s="537"/>
      <c r="S44" s="538"/>
      <c r="T44" s="404" t="s">
        <v>154</v>
      </c>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532"/>
      <c r="BG44" s="49"/>
    </row>
    <row r="45" spans="1:59" ht="24.95" customHeight="1">
      <c r="A45" s="521"/>
      <c r="B45" s="433"/>
      <c r="C45" s="533" t="s">
        <v>155</v>
      </c>
      <c r="D45" s="534"/>
      <c r="E45" s="534"/>
      <c r="F45" s="534"/>
      <c r="G45" s="534"/>
      <c r="H45" s="534"/>
      <c r="I45" s="535"/>
      <c r="J45" s="536" t="s">
        <v>151</v>
      </c>
      <c r="K45" s="537"/>
      <c r="L45" s="537"/>
      <c r="M45" s="537"/>
      <c r="N45" s="537"/>
      <c r="O45" s="537"/>
      <c r="P45" s="537"/>
      <c r="Q45" s="537"/>
      <c r="R45" s="537"/>
      <c r="S45" s="538"/>
      <c r="T45" s="404" t="s">
        <v>156</v>
      </c>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532"/>
      <c r="BG45" s="49"/>
    </row>
    <row r="46" spans="1:59" ht="24.95" customHeight="1">
      <c r="A46" s="521"/>
      <c r="B46" s="433"/>
      <c r="C46" s="533" t="s">
        <v>157</v>
      </c>
      <c r="D46" s="534"/>
      <c r="E46" s="534"/>
      <c r="F46" s="534"/>
      <c r="G46" s="534"/>
      <c r="H46" s="534"/>
      <c r="I46" s="535"/>
      <c r="J46" s="536" t="s">
        <v>151</v>
      </c>
      <c r="K46" s="537"/>
      <c r="L46" s="537"/>
      <c r="M46" s="537"/>
      <c r="N46" s="537"/>
      <c r="O46" s="537"/>
      <c r="P46" s="537"/>
      <c r="Q46" s="537"/>
      <c r="R46" s="537"/>
      <c r="S46" s="538"/>
      <c r="T46" s="404" t="s">
        <v>158</v>
      </c>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532"/>
      <c r="BG46" s="49"/>
    </row>
    <row r="47" spans="1:59" ht="24.95" customHeight="1">
      <c r="A47" s="521"/>
      <c r="B47" s="433"/>
      <c r="C47" s="533" t="s">
        <v>159</v>
      </c>
      <c r="D47" s="534"/>
      <c r="E47" s="534"/>
      <c r="F47" s="534"/>
      <c r="G47" s="534"/>
      <c r="H47" s="534"/>
      <c r="I47" s="535"/>
      <c r="J47" s="536" t="s">
        <v>151</v>
      </c>
      <c r="K47" s="537"/>
      <c r="L47" s="537"/>
      <c r="M47" s="537"/>
      <c r="N47" s="537"/>
      <c r="O47" s="537"/>
      <c r="P47" s="537"/>
      <c r="Q47" s="537"/>
      <c r="R47" s="537"/>
      <c r="S47" s="538"/>
      <c r="T47" s="404" t="s">
        <v>160</v>
      </c>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532"/>
      <c r="BG47" s="49"/>
    </row>
    <row r="48" spans="1:59" ht="24.95" customHeight="1">
      <c r="A48" s="521"/>
      <c r="B48" s="433"/>
      <c r="C48" s="533" t="s">
        <v>161</v>
      </c>
      <c r="D48" s="534"/>
      <c r="E48" s="534"/>
      <c r="F48" s="534"/>
      <c r="G48" s="534"/>
      <c r="H48" s="534"/>
      <c r="I48" s="535"/>
      <c r="J48" s="536" t="s">
        <v>151</v>
      </c>
      <c r="K48" s="537"/>
      <c r="L48" s="537"/>
      <c r="M48" s="537"/>
      <c r="N48" s="537"/>
      <c r="O48" s="537"/>
      <c r="P48" s="537"/>
      <c r="Q48" s="537"/>
      <c r="R48" s="537"/>
      <c r="S48" s="538"/>
      <c r="T48" s="404" t="s">
        <v>162</v>
      </c>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532"/>
      <c r="BG48" s="49"/>
    </row>
    <row r="49" spans="1:59" ht="24.95" customHeight="1">
      <c r="A49" s="521"/>
      <c r="B49" s="433"/>
      <c r="C49" s="533" t="s">
        <v>163</v>
      </c>
      <c r="D49" s="534"/>
      <c r="E49" s="534"/>
      <c r="F49" s="534"/>
      <c r="G49" s="534"/>
      <c r="H49" s="534"/>
      <c r="I49" s="535"/>
      <c r="J49" s="536" t="s">
        <v>151</v>
      </c>
      <c r="K49" s="537"/>
      <c r="L49" s="537"/>
      <c r="M49" s="537"/>
      <c r="N49" s="537"/>
      <c r="O49" s="537"/>
      <c r="P49" s="537"/>
      <c r="Q49" s="537"/>
      <c r="R49" s="537"/>
      <c r="S49" s="538"/>
      <c r="T49" s="549" t="s">
        <v>164</v>
      </c>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51"/>
      <c r="BG49" s="49"/>
    </row>
    <row r="50" spans="1:59" ht="24.95" customHeight="1">
      <c r="A50" s="521"/>
      <c r="B50" s="433"/>
      <c r="C50" s="533" t="s">
        <v>165</v>
      </c>
      <c r="D50" s="534"/>
      <c r="E50" s="534"/>
      <c r="F50" s="534"/>
      <c r="G50" s="534"/>
      <c r="H50" s="534"/>
      <c r="I50" s="535"/>
      <c r="J50" s="536"/>
      <c r="K50" s="537"/>
      <c r="L50" s="537"/>
      <c r="M50" s="537"/>
      <c r="N50" s="537"/>
      <c r="O50" s="537"/>
      <c r="P50" s="537"/>
      <c r="Q50" s="537"/>
      <c r="R50" s="537"/>
      <c r="S50" s="538"/>
      <c r="T50" s="552"/>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3"/>
      <c r="AV50" s="553"/>
      <c r="AW50" s="553"/>
      <c r="AX50" s="553"/>
      <c r="AY50" s="553"/>
      <c r="AZ50" s="553"/>
      <c r="BA50" s="553"/>
      <c r="BB50" s="553"/>
      <c r="BC50" s="554"/>
      <c r="BG50" s="49"/>
    </row>
    <row r="51" spans="1:59" ht="24.95" customHeight="1">
      <c r="A51" s="521"/>
      <c r="B51" s="433"/>
      <c r="C51" s="533" t="s">
        <v>165</v>
      </c>
      <c r="D51" s="534"/>
      <c r="E51" s="534"/>
      <c r="F51" s="534"/>
      <c r="G51" s="534"/>
      <c r="H51" s="534"/>
      <c r="I51" s="535"/>
      <c r="J51" s="536"/>
      <c r="K51" s="537"/>
      <c r="L51" s="537"/>
      <c r="M51" s="537"/>
      <c r="N51" s="537"/>
      <c r="O51" s="537"/>
      <c r="P51" s="537"/>
      <c r="Q51" s="537"/>
      <c r="R51" s="537"/>
      <c r="S51" s="538"/>
      <c r="T51" s="404"/>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532"/>
      <c r="BG51" s="49"/>
    </row>
    <row r="52" spans="1:59" ht="24.95" customHeight="1">
      <c r="A52" s="521"/>
      <c r="B52" s="433"/>
      <c r="C52" s="533" t="s">
        <v>165</v>
      </c>
      <c r="D52" s="534"/>
      <c r="E52" s="534"/>
      <c r="F52" s="534"/>
      <c r="G52" s="534"/>
      <c r="H52" s="534"/>
      <c r="I52" s="535"/>
      <c r="J52" s="536"/>
      <c r="K52" s="537"/>
      <c r="L52" s="537"/>
      <c r="M52" s="537"/>
      <c r="N52" s="537"/>
      <c r="O52" s="537"/>
      <c r="P52" s="537"/>
      <c r="Q52" s="537"/>
      <c r="R52" s="537"/>
      <c r="S52" s="538"/>
      <c r="T52" s="404" t="s">
        <v>166</v>
      </c>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532"/>
      <c r="BG52" s="49"/>
    </row>
    <row r="53" spans="1:59" ht="24.95" customHeight="1">
      <c r="A53" s="521"/>
      <c r="B53" s="424"/>
      <c r="C53" s="533" t="s">
        <v>165</v>
      </c>
      <c r="D53" s="534"/>
      <c r="E53" s="534"/>
      <c r="F53" s="534"/>
      <c r="G53" s="534"/>
      <c r="H53" s="534"/>
      <c r="I53" s="535"/>
      <c r="J53" s="555"/>
      <c r="K53" s="556"/>
      <c r="L53" s="556"/>
      <c r="M53" s="556"/>
      <c r="N53" s="556"/>
      <c r="O53" s="556"/>
      <c r="P53" s="556"/>
      <c r="Q53" s="556"/>
      <c r="R53" s="556"/>
      <c r="S53" s="557"/>
      <c r="T53" s="558"/>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559"/>
      <c r="BG53" s="49"/>
    </row>
    <row r="54" spans="1:59" ht="20.100000000000001" customHeight="1">
      <c r="A54" s="521"/>
      <c r="B54" s="164" t="s">
        <v>47</v>
      </c>
      <c r="C54" s="560">
        <v>0.35416666666667002</v>
      </c>
      <c r="D54" s="561"/>
      <c r="E54" s="561"/>
      <c r="F54" s="561"/>
      <c r="G54" s="561"/>
      <c r="H54" s="561"/>
      <c r="I54" s="561"/>
      <c r="J54" s="561"/>
      <c r="K54" s="561"/>
      <c r="L54" s="561"/>
      <c r="M54" s="547" t="s">
        <v>29</v>
      </c>
      <c r="N54" s="547"/>
      <c r="O54" s="547"/>
      <c r="P54" s="561">
        <v>0.70833333333333004</v>
      </c>
      <c r="Q54" s="561"/>
      <c r="R54" s="561"/>
      <c r="S54" s="561"/>
      <c r="T54" s="561"/>
      <c r="U54" s="561"/>
      <c r="V54" s="561"/>
      <c r="W54" s="561"/>
      <c r="X54" s="561"/>
      <c r="Y54" s="561"/>
      <c r="Z54" s="547" t="s">
        <v>167</v>
      </c>
      <c r="AA54" s="547"/>
      <c r="AB54" s="547"/>
      <c r="AC54" s="547"/>
      <c r="AD54" s="547"/>
      <c r="AE54" s="562">
        <v>60</v>
      </c>
      <c r="AF54" s="562"/>
      <c r="AG54" s="562"/>
      <c r="AH54" s="547" t="s">
        <v>168</v>
      </c>
      <c r="AI54" s="547"/>
      <c r="AJ54" s="547"/>
      <c r="AK54" s="547"/>
      <c r="AL54" s="547"/>
      <c r="AM54" s="547"/>
      <c r="AN54" s="547"/>
      <c r="AO54" s="547"/>
      <c r="AP54" s="547"/>
      <c r="AQ54" s="547"/>
      <c r="AR54" s="547"/>
      <c r="AS54" s="547"/>
      <c r="AT54" s="547"/>
      <c r="AU54" s="547"/>
      <c r="AV54" s="547"/>
      <c r="AW54" s="547"/>
      <c r="AX54" s="547"/>
      <c r="AY54" s="547"/>
      <c r="AZ54" s="547"/>
      <c r="BA54" s="547"/>
      <c r="BB54" s="547"/>
      <c r="BC54" s="548"/>
    </row>
    <row r="55" spans="1:59" ht="20.100000000000001" customHeight="1">
      <c r="A55" s="521"/>
      <c r="B55" s="165" t="s">
        <v>48</v>
      </c>
      <c r="C55" s="421" t="s">
        <v>169</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422"/>
      <c r="AV55" s="422"/>
      <c r="AW55" s="422"/>
      <c r="AX55" s="422"/>
      <c r="AY55" s="422"/>
      <c r="AZ55" s="422"/>
      <c r="BA55" s="422"/>
      <c r="BB55" s="422"/>
      <c r="BC55" s="423"/>
    </row>
    <row r="56" spans="1:59" ht="21.95" customHeight="1">
      <c r="A56" s="521"/>
      <c r="B56" s="166" t="s">
        <v>49</v>
      </c>
      <c r="C56" s="421"/>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2"/>
      <c r="AY56" s="422"/>
      <c r="AZ56" s="422"/>
      <c r="BA56" s="422"/>
      <c r="BB56" s="422"/>
      <c r="BC56" s="423"/>
    </row>
    <row r="57" spans="1:59" ht="21.95" customHeight="1">
      <c r="A57" s="522"/>
      <c r="B57" s="167" t="s">
        <v>50</v>
      </c>
      <c r="C57" s="388" t="s">
        <v>170</v>
      </c>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89"/>
      <c r="AY57" s="389"/>
      <c r="AZ57" s="389"/>
      <c r="BA57" s="389"/>
      <c r="BB57" s="389"/>
      <c r="BC57" s="390"/>
    </row>
    <row r="58" spans="1:59" ht="2.1" customHeight="1">
      <c r="A58" s="31"/>
      <c r="B58" s="3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9" ht="2.1" customHeight="1">
      <c r="A59" s="33"/>
      <c r="B59" s="3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row>
    <row r="60" spans="1:59" ht="36.75" customHeight="1">
      <c r="A60" s="391" t="s">
        <v>6</v>
      </c>
      <c r="B60" s="392"/>
      <c r="C60" s="393" t="str">
        <f>C4</f>
        <v>○○製造株式会社</v>
      </c>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5"/>
    </row>
    <row r="61" spans="1:59" ht="20.100000000000001" customHeight="1">
      <c r="A61" s="333" t="s">
        <v>51</v>
      </c>
      <c r="B61" s="52" t="s">
        <v>52</v>
      </c>
      <c r="C61" s="53" t="s">
        <v>30</v>
      </c>
      <c r="D61" s="396" t="s">
        <v>31</v>
      </c>
      <c r="E61" s="396"/>
      <c r="F61" s="55" t="s">
        <v>32</v>
      </c>
      <c r="G61" s="397" t="s">
        <v>53</v>
      </c>
      <c r="H61" s="397"/>
      <c r="I61" s="397"/>
      <c r="J61" s="397"/>
      <c r="K61" s="397"/>
      <c r="L61" s="397"/>
      <c r="M61" s="55" t="s">
        <v>30</v>
      </c>
      <c r="N61" s="396"/>
      <c r="O61" s="396"/>
      <c r="P61" s="55" t="s">
        <v>32</v>
      </c>
      <c r="Q61" s="397" t="s">
        <v>54</v>
      </c>
      <c r="R61" s="397"/>
      <c r="S61" s="397"/>
      <c r="T61" s="397"/>
      <c r="U61" s="397"/>
      <c r="V61" s="397"/>
      <c r="W61" s="397"/>
      <c r="X61" s="397"/>
      <c r="Y61" s="54" t="s">
        <v>30</v>
      </c>
      <c r="Z61" s="396"/>
      <c r="AA61" s="396"/>
      <c r="AB61" s="55" t="s">
        <v>32</v>
      </c>
      <c r="AC61" s="397" t="s">
        <v>55</v>
      </c>
      <c r="AD61" s="397"/>
      <c r="AE61" s="397"/>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B61" s="397"/>
      <c r="BC61" s="400"/>
    </row>
    <row r="62" spans="1:59" ht="20.100000000000001" customHeight="1">
      <c r="A62" s="334"/>
      <c r="B62" s="277"/>
      <c r="C62" s="37" t="s">
        <v>30</v>
      </c>
      <c r="D62" s="402"/>
      <c r="E62" s="402"/>
      <c r="F62" s="57" t="s">
        <v>32</v>
      </c>
      <c r="G62" s="401" t="s">
        <v>171</v>
      </c>
      <c r="H62" s="401"/>
      <c r="I62" s="401"/>
      <c r="J62" s="401"/>
      <c r="K62" s="401"/>
      <c r="L62" s="401"/>
      <c r="M62" s="401"/>
      <c r="N62" s="401"/>
      <c r="O62" s="401"/>
      <c r="P62" s="57" t="s">
        <v>30</v>
      </c>
      <c r="Q62" s="402"/>
      <c r="R62" s="402"/>
      <c r="S62" s="57" t="s">
        <v>32</v>
      </c>
      <c r="T62" s="401" t="s">
        <v>56</v>
      </c>
      <c r="U62" s="401"/>
      <c r="V62" s="401"/>
      <c r="W62" s="401"/>
      <c r="X62" s="401"/>
      <c r="Y62" s="401"/>
      <c r="Z62" s="401"/>
      <c r="AA62" s="401"/>
      <c r="AB62" s="401"/>
      <c r="AC62" s="401"/>
      <c r="AD62" s="401"/>
      <c r="AE62" s="401"/>
      <c r="AF62" s="401"/>
      <c r="AG62" s="401"/>
      <c r="AH62" s="57" t="s">
        <v>30</v>
      </c>
      <c r="AI62" s="402"/>
      <c r="AJ62" s="402"/>
      <c r="AK62" s="57" t="s">
        <v>32</v>
      </c>
      <c r="AL62" s="401" t="s">
        <v>57</v>
      </c>
      <c r="AM62" s="401"/>
      <c r="AN62" s="401"/>
      <c r="AO62" s="401"/>
      <c r="AP62" s="401"/>
      <c r="AQ62" s="401"/>
      <c r="AR62" s="401"/>
      <c r="AS62" s="401"/>
      <c r="AT62" s="401"/>
      <c r="AU62" s="401"/>
      <c r="AV62" s="401"/>
      <c r="AW62" s="401"/>
      <c r="AX62" s="401"/>
      <c r="AY62" s="401"/>
      <c r="AZ62" s="401"/>
      <c r="BA62" s="401"/>
      <c r="BB62" s="401"/>
      <c r="BC62" s="403"/>
    </row>
    <row r="63" spans="1:59" ht="20.25" customHeight="1">
      <c r="A63" s="334"/>
      <c r="B63" s="355"/>
      <c r="C63" s="35" t="s">
        <v>30</v>
      </c>
      <c r="D63" s="317"/>
      <c r="E63" s="317"/>
      <c r="F63" s="36" t="s">
        <v>32</v>
      </c>
      <c r="G63" s="95" t="s">
        <v>58</v>
      </c>
      <c r="H63" s="95"/>
      <c r="I63" s="95"/>
      <c r="J63" s="95"/>
      <c r="K63" s="95"/>
      <c r="L63" s="95"/>
      <c r="M63" s="95"/>
      <c r="N63" s="95"/>
      <c r="O63" s="95"/>
      <c r="P63" s="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6"/>
    </row>
    <row r="64" spans="1:59" ht="20.100000000000001" customHeight="1">
      <c r="A64" s="334"/>
      <c r="B64" s="187" t="s">
        <v>59</v>
      </c>
      <c r="C64" s="398" t="s">
        <v>60</v>
      </c>
      <c r="D64" s="339"/>
      <c r="E64" s="339"/>
      <c r="F64" s="339"/>
      <c r="G64" s="399" t="s">
        <v>61</v>
      </c>
      <c r="H64" s="399"/>
      <c r="I64" s="57" t="s">
        <v>30</v>
      </c>
      <c r="J64" s="339"/>
      <c r="K64" s="339"/>
      <c r="L64" s="57" t="s">
        <v>32</v>
      </c>
      <c r="M64" s="380" t="s">
        <v>62</v>
      </c>
      <c r="N64" s="380"/>
      <c r="O64" s="380"/>
      <c r="P64" s="380"/>
      <c r="Q64" s="380"/>
      <c r="R64" s="380"/>
      <c r="S64" s="380"/>
      <c r="T64" s="57" t="s">
        <v>30</v>
      </c>
      <c r="U64" s="339"/>
      <c r="V64" s="339"/>
      <c r="W64" s="57" t="s">
        <v>32</v>
      </c>
      <c r="X64" s="380" t="s">
        <v>63</v>
      </c>
      <c r="Y64" s="380"/>
      <c r="Z64" s="380"/>
      <c r="AA64" s="380"/>
      <c r="AB64" s="380"/>
      <c r="AC64" s="380"/>
      <c r="AD64" s="196" t="s">
        <v>30</v>
      </c>
      <c r="AE64" s="339" t="s">
        <v>31</v>
      </c>
      <c r="AF64" s="339"/>
      <c r="AG64" s="196" t="s">
        <v>32</v>
      </c>
      <c r="AH64" s="380" t="s">
        <v>64</v>
      </c>
      <c r="AI64" s="380"/>
      <c r="AJ64" s="380"/>
      <c r="AK64" s="380"/>
      <c r="AL64" s="380"/>
      <c r="AM64" s="380"/>
      <c r="AN64" s="380"/>
      <c r="AO64" s="196" t="s">
        <v>30</v>
      </c>
      <c r="AP64" s="339"/>
      <c r="AQ64" s="339"/>
      <c r="AR64" s="196" t="s">
        <v>32</v>
      </c>
      <c r="AS64" s="380" t="s">
        <v>172</v>
      </c>
      <c r="AT64" s="380"/>
      <c r="AU64" s="380"/>
      <c r="AV64" s="380"/>
      <c r="AW64" s="380"/>
      <c r="AX64" s="380"/>
      <c r="AY64" s="380"/>
      <c r="AZ64" s="380"/>
      <c r="BA64" s="380"/>
      <c r="BB64" s="380"/>
      <c r="BC64" s="385"/>
    </row>
    <row r="65" spans="1:55" ht="20.100000000000001" customHeight="1">
      <c r="A65" s="334"/>
      <c r="B65" s="58"/>
      <c r="C65" s="404" t="s">
        <v>66</v>
      </c>
      <c r="D65" s="316"/>
      <c r="E65" s="316"/>
      <c r="F65" s="316"/>
      <c r="G65" s="405" t="s">
        <v>61</v>
      </c>
      <c r="H65" s="405"/>
      <c r="I65" s="16" t="s">
        <v>30</v>
      </c>
      <c r="J65" s="316"/>
      <c r="K65" s="316"/>
      <c r="L65" s="16" t="s">
        <v>32</v>
      </c>
      <c r="M65" s="382" t="s">
        <v>67</v>
      </c>
      <c r="N65" s="382"/>
      <c r="O65" s="382"/>
      <c r="P65" s="382"/>
      <c r="Q65" s="382"/>
      <c r="R65" s="382"/>
      <c r="S65" s="382"/>
      <c r="T65" s="188" t="s">
        <v>30</v>
      </c>
      <c r="U65" s="316"/>
      <c r="V65" s="316"/>
      <c r="W65" s="188" t="s">
        <v>32</v>
      </c>
      <c r="X65" s="382" t="s">
        <v>172</v>
      </c>
      <c r="Y65" s="382"/>
      <c r="Z65" s="382"/>
      <c r="AA65" s="382"/>
      <c r="AB65" s="382"/>
      <c r="AC65" s="382"/>
      <c r="AD65" s="382"/>
      <c r="AE65" s="383" t="s">
        <v>69</v>
      </c>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4"/>
    </row>
    <row r="66" spans="1:55" ht="15" customHeight="1">
      <c r="A66" s="334"/>
      <c r="B66" s="56"/>
      <c r="C66" s="381" t="s">
        <v>70</v>
      </c>
      <c r="D66" s="310"/>
      <c r="E66" s="310"/>
      <c r="F66" s="310"/>
      <c r="G66" s="365" t="s">
        <v>61</v>
      </c>
      <c r="H66" s="365"/>
      <c r="I66" s="194" t="s">
        <v>30</v>
      </c>
      <c r="J66" s="310" t="s">
        <v>31</v>
      </c>
      <c r="K66" s="310"/>
      <c r="L66" s="194" t="s">
        <v>32</v>
      </c>
      <c r="M66" s="366" t="s">
        <v>71</v>
      </c>
      <c r="N66" s="366"/>
      <c r="O66" s="366"/>
      <c r="P66" s="366"/>
      <c r="Q66" s="366"/>
      <c r="R66" s="366"/>
      <c r="S66" s="366"/>
      <c r="T66" s="5" t="s">
        <v>30</v>
      </c>
      <c r="U66" s="310"/>
      <c r="V66" s="310"/>
      <c r="W66" s="5" t="s">
        <v>32</v>
      </c>
      <c r="X66" s="366" t="s">
        <v>72</v>
      </c>
      <c r="Y66" s="366"/>
      <c r="Z66" s="366"/>
      <c r="AA66" s="366"/>
      <c r="AB66" s="366"/>
      <c r="AC66" s="366"/>
      <c r="AD66" s="366"/>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4"/>
    </row>
    <row r="67" spans="1:55">
      <c r="A67" s="334"/>
      <c r="B67" s="276" t="s">
        <v>73</v>
      </c>
      <c r="C67" s="204" t="s">
        <v>74</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8"/>
    </row>
    <row r="68" spans="1:55">
      <c r="A68" s="334"/>
      <c r="B68" s="277"/>
      <c r="C68" s="161" t="s">
        <v>75</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10"/>
    </row>
    <row r="69" spans="1:55" ht="20.100000000000001" customHeight="1">
      <c r="A69" s="334"/>
      <c r="B69" s="277"/>
      <c r="C69" s="563" t="s">
        <v>173</v>
      </c>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4"/>
      <c r="AN69" s="564"/>
      <c r="AO69" s="564"/>
      <c r="AP69" s="564"/>
      <c r="AQ69" s="564"/>
      <c r="AR69" s="564"/>
      <c r="AS69" s="564"/>
      <c r="AT69" s="564"/>
      <c r="AU69" s="564"/>
      <c r="AV69" s="564"/>
      <c r="AW69" s="564"/>
      <c r="AX69" s="564"/>
      <c r="AY69" s="564"/>
      <c r="AZ69" s="564"/>
      <c r="BA69" s="564"/>
      <c r="BB69" s="564"/>
      <c r="BC69" s="565"/>
    </row>
    <row r="70" spans="1:55" ht="20.100000000000001" customHeight="1">
      <c r="A70" s="334"/>
      <c r="B70" s="277"/>
      <c r="C70" s="566"/>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7"/>
      <c r="AM70" s="567"/>
      <c r="AN70" s="567"/>
      <c r="AO70" s="567"/>
      <c r="AP70" s="567"/>
      <c r="AQ70" s="567"/>
      <c r="AR70" s="567"/>
      <c r="AS70" s="567"/>
      <c r="AT70" s="567"/>
      <c r="AU70" s="567"/>
      <c r="AV70" s="567"/>
      <c r="AW70" s="567"/>
      <c r="AX70" s="567"/>
      <c r="AY70" s="567"/>
      <c r="AZ70" s="567"/>
      <c r="BA70" s="567"/>
      <c r="BB70" s="567"/>
      <c r="BC70" s="568"/>
    </row>
    <row r="71" spans="1:55" ht="20.100000000000001" customHeight="1">
      <c r="A71" s="334"/>
      <c r="B71" s="277"/>
      <c r="C71" s="566"/>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7"/>
      <c r="AY71" s="567"/>
      <c r="AZ71" s="567"/>
      <c r="BA71" s="567"/>
      <c r="BB71" s="567"/>
      <c r="BC71" s="568"/>
    </row>
    <row r="72" spans="1:55" ht="20.100000000000001" customHeight="1">
      <c r="A72" s="334"/>
      <c r="B72" s="277"/>
      <c r="C72" s="566"/>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7"/>
      <c r="AS72" s="567"/>
      <c r="AT72" s="567"/>
      <c r="AU72" s="567"/>
      <c r="AV72" s="567"/>
      <c r="AW72" s="567"/>
      <c r="AX72" s="567"/>
      <c r="AY72" s="567"/>
      <c r="AZ72" s="567"/>
      <c r="BA72" s="567"/>
      <c r="BB72" s="567"/>
      <c r="BC72" s="568"/>
    </row>
    <row r="73" spans="1:55" ht="20.100000000000001" customHeight="1">
      <c r="A73" s="334"/>
      <c r="B73" s="355"/>
      <c r="C73" s="56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570"/>
    </row>
    <row r="74" spans="1:55" ht="20.100000000000001" customHeight="1">
      <c r="A74" s="334"/>
      <c r="B74" s="187" t="s">
        <v>76</v>
      </c>
      <c r="C74" s="14" t="s">
        <v>30</v>
      </c>
      <c r="D74" s="571" t="s">
        <v>31</v>
      </c>
      <c r="E74" s="571"/>
      <c r="F74" s="15" t="s">
        <v>32</v>
      </c>
      <c r="G74" s="572" t="s">
        <v>174</v>
      </c>
      <c r="H74" s="572"/>
      <c r="I74" s="572"/>
      <c r="J74" s="15"/>
      <c r="K74" s="15" t="s">
        <v>30</v>
      </c>
      <c r="L74" s="571"/>
      <c r="M74" s="571"/>
      <c r="N74" s="15" t="s">
        <v>32</v>
      </c>
      <c r="O74" s="572" t="s">
        <v>77</v>
      </c>
      <c r="P74" s="572"/>
      <c r="Q74" s="572"/>
      <c r="R74" s="572"/>
      <c r="S74" s="572"/>
      <c r="T74" s="15" t="s">
        <v>30</v>
      </c>
      <c r="U74" s="571"/>
      <c r="V74" s="571"/>
      <c r="W74" s="15" t="s">
        <v>32</v>
      </c>
      <c r="X74" s="572" t="s">
        <v>175</v>
      </c>
      <c r="Y74" s="572"/>
      <c r="Z74" s="572"/>
      <c r="AA74" s="572"/>
      <c r="AB74" s="572"/>
      <c r="AC74" s="38" t="s">
        <v>43</v>
      </c>
      <c r="AD74" s="573"/>
      <c r="AE74" s="574"/>
      <c r="AF74" s="574"/>
      <c r="AG74" s="574"/>
      <c r="AH74" s="574"/>
      <c r="AI74" s="574"/>
      <c r="AJ74" s="574"/>
      <c r="AK74" s="574"/>
      <c r="AL74" s="574"/>
      <c r="AM74" s="574"/>
      <c r="AN74" s="574"/>
      <c r="AO74" s="574"/>
      <c r="AP74" s="574"/>
      <c r="AQ74" s="574"/>
      <c r="AR74" s="574"/>
      <c r="AS74" s="574"/>
      <c r="AT74" s="574"/>
      <c r="AU74" s="574"/>
      <c r="AV74" s="574"/>
      <c r="AW74" s="574"/>
      <c r="AX74" s="574"/>
      <c r="AY74" s="574"/>
      <c r="AZ74" s="195"/>
      <c r="BA74" s="195"/>
      <c r="BB74" s="195"/>
      <c r="BC74" s="27" t="s">
        <v>45</v>
      </c>
    </row>
    <row r="75" spans="1:55" ht="20.100000000000001" customHeight="1">
      <c r="A75" s="334"/>
      <c r="B75" s="59" t="s">
        <v>78</v>
      </c>
      <c r="C75" s="36" t="s">
        <v>30</v>
      </c>
      <c r="D75" s="317"/>
      <c r="E75" s="317"/>
      <c r="F75" s="36" t="s">
        <v>32</v>
      </c>
      <c r="G75" s="318" t="s">
        <v>79</v>
      </c>
      <c r="H75" s="318"/>
      <c r="I75" s="318"/>
      <c r="J75" s="318"/>
      <c r="K75" s="318"/>
      <c r="L75" s="318"/>
      <c r="M75" s="318"/>
      <c r="N75" s="318"/>
      <c r="O75" s="36" t="s">
        <v>30</v>
      </c>
      <c r="P75" s="317" t="s">
        <v>31</v>
      </c>
      <c r="Q75" s="317"/>
      <c r="R75" s="36" t="s">
        <v>32</v>
      </c>
      <c r="S75" s="319" t="s">
        <v>80</v>
      </c>
      <c r="T75" s="319"/>
      <c r="U75" s="319"/>
      <c r="V75" s="319"/>
      <c r="W75" s="319"/>
      <c r="X75" s="319"/>
      <c r="Y75" s="319"/>
      <c r="Z75" s="319"/>
      <c r="AA75" s="319"/>
      <c r="AB75" s="319"/>
      <c r="AC75" s="319"/>
      <c r="AD75" s="319"/>
      <c r="AE75" s="36" t="s">
        <v>30</v>
      </c>
      <c r="AF75" s="317"/>
      <c r="AG75" s="317"/>
      <c r="AH75" s="36" t="s">
        <v>32</v>
      </c>
      <c r="AI75" s="318" t="s">
        <v>81</v>
      </c>
      <c r="AJ75" s="318"/>
      <c r="AK75" s="318"/>
      <c r="AL75" s="318"/>
      <c r="AM75" s="318"/>
      <c r="AN75" s="318"/>
      <c r="AO75" s="318"/>
      <c r="AP75" s="318"/>
      <c r="AQ75" s="318"/>
      <c r="AR75" s="318"/>
      <c r="AS75" s="318"/>
      <c r="AT75" s="318"/>
      <c r="AU75" s="318"/>
      <c r="AV75" s="318"/>
      <c r="AW75" s="318"/>
      <c r="AX75" s="318"/>
      <c r="AY75" s="318"/>
      <c r="AZ75" s="318"/>
      <c r="BA75" s="318"/>
      <c r="BB75" s="318"/>
      <c r="BC75" s="379"/>
    </row>
    <row r="76" spans="1:55" ht="20.100000000000001" customHeight="1">
      <c r="A76" s="334"/>
      <c r="B76" s="276" t="s">
        <v>82</v>
      </c>
      <c r="C76" s="278" t="s">
        <v>176</v>
      </c>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1"/>
      <c r="BA76" s="371"/>
      <c r="BB76" s="371"/>
      <c r="BC76" s="372"/>
    </row>
    <row r="77" spans="1:55" ht="20.100000000000001" customHeight="1">
      <c r="A77" s="334"/>
      <c r="B77" s="370"/>
      <c r="C77" s="373"/>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5"/>
    </row>
    <row r="78" spans="1:55" ht="20.100000000000001" customHeight="1">
      <c r="A78" s="334"/>
      <c r="B78" s="60"/>
      <c r="C78" s="373"/>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4"/>
      <c r="BC78" s="375"/>
    </row>
    <row r="79" spans="1:55" ht="20.100000000000001" customHeight="1">
      <c r="A79" s="334"/>
      <c r="B79" s="60"/>
      <c r="C79" s="373"/>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374"/>
      <c r="AW79" s="374"/>
      <c r="AX79" s="374"/>
      <c r="AY79" s="374"/>
      <c r="AZ79" s="374"/>
      <c r="BA79" s="374"/>
      <c r="BB79" s="374"/>
      <c r="BC79" s="375"/>
    </row>
    <row r="80" spans="1:55" ht="15.75" customHeight="1">
      <c r="A80" s="335"/>
      <c r="B80" s="61"/>
      <c r="C80" s="376"/>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7"/>
      <c r="AY80" s="377"/>
      <c r="AZ80" s="377"/>
      <c r="BA80" s="377"/>
      <c r="BB80" s="377"/>
      <c r="BC80" s="378"/>
    </row>
    <row r="81" spans="1:55">
      <c r="A81" s="333" t="s">
        <v>83</v>
      </c>
      <c r="B81" s="62"/>
      <c r="C81" s="336" t="s">
        <v>84</v>
      </c>
      <c r="D81" s="337"/>
      <c r="E81" s="337"/>
      <c r="F81" s="337"/>
      <c r="G81" s="337"/>
      <c r="H81" s="337"/>
      <c r="I81" s="337"/>
      <c r="J81" s="337"/>
      <c r="K81" s="337"/>
      <c r="L81" s="337"/>
      <c r="M81" s="337"/>
      <c r="N81" s="337"/>
      <c r="O81" s="337"/>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8"/>
    </row>
    <row r="82" spans="1:55" ht="20.100000000000001" customHeight="1">
      <c r="A82" s="334"/>
      <c r="B82" s="193" t="s">
        <v>85</v>
      </c>
      <c r="C82" s="63" t="s">
        <v>30</v>
      </c>
      <c r="D82" s="316" t="s">
        <v>86</v>
      </c>
      <c r="E82" s="316"/>
      <c r="F82" s="339" t="s">
        <v>87</v>
      </c>
      <c r="G82" s="339"/>
      <c r="H82" s="339"/>
      <c r="I82" s="339"/>
      <c r="J82" s="339"/>
      <c r="K82" s="64" t="s">
        <v>32</v>
      </c>
      <c r="L82" s="340"/>
      <c r="M82" s="340"/>
      <c r="N82" s="340"/>
      <c r="O82" s="340"/>
      <c r="P82" s="340"/>
      <c r="Q82" s="340"/>
      <c r="R82" s="340"/>
      <c r="S82" s="340"/>
      <c r="T82" s="340"/>
      <c r="U82" s="340"/>
      <c r="V82" s="341"/>
      <c r="W82" s="342" t="s">
        <v>88</v>
      </c>
      <c r="X82" s="343"/>
      <c r="Y82" s="343"/>
      <c r="Z82" s="343"/>
      <c r="AA82" s="343"/>
      <c r="AB82" s="343"/>
      <c r="AC82" s="343"/>
      <c r="AD82" s="343"/>
      <c r="AE82" s="344"/>
      <c r="AF82" s="63" t="s">
        <v>30</v>
      </c>
      <c r="AG82" s="339"/>
      <c r="AH82" s="339"/>
      <c r="AI82" s="339"/>
      <c r="AJ82" s="339" t="s">
        <v>87</v>
      </c>
      <c r="AK82" s="339"/>
      <c r="AL82" s="191"/>
      <c r="AM82" s="339" t="s">
        <v>89</v>
      </c>
      <c r="AN82" s="339"/>
      <c r="AO82" s="339"/>
      <c r="AP82" s="64" t="s">
        <v>32</v>
      </c>
      <c r="AQ82" s="345"/>
      <c r="AR82" s="345"/>
      <c r="AS82" s="345"/>
      <c r="AT82" s="345"/>
      <c r="AU82" s="345"/>
      <c r="AV82" s="345"/>
      <c r="AW82" s="345"/>
      <c r="AX82" s="345"/>
      <c r="AY82" s="345"/>
      <c r="AZ82" s="345"/>
      <c r="BA82" s="345"/>
      <c r="BB82" s="345"/>
      <c r="BC82" s="346"/>
    </row>
    <row r="83" spans="1:55" ht="20.100000000000001" customHeight="1">
      <c r="A83" s="334"/>
      <c r="B83" s="190" t="s">
        <v>90</v>
      </c>
      <c r="C83" s="65" t="s">
        <v>30</v>
      </c>
      <c r="D83" s="316"/>
      <c r="E83" s="316"/>
      <c r="F83" s="316" t="s">
        <v>87</v>
      </c>
      <c r="G83" s="316"/>
      <c r="H83" s="316"/>
      <c r="I83" s="316" t="s">
        <v>89</v>
      </c>
      <c r="J83" s="316"/>
      <c r="K83" s="16" t="s">
        <v>32</v>
      </c>
      <c r="L83" s="322"/>
      <c r="M83" s="322"/>
      <c r="N83" s="322"/>
      <c r="O83" s="322"/>
      <c r="P83" s="322"/>
      <c r="Q83" s="322"/>
      <c r="R83" s="322"/>
      <c r="S83" s="322"/>
      <c r="T83" s="322"/>
      <c r="U83" s="322"/>
      <c r="V83" s="323"/>
      <c r="W83" s="324" t="s">
        <v>91</v>
      </c>
      <c r="X83" s="325"/>
      <c r="Y83" s="325"/>
      <c r="Z83" s="325"/>
      <c r="AA83" s="325"/>
      <c r="AB83" s="325"/>
      <c r="AC83" s="325"/>
      <c r="AD83" s="325"/>
      <c r="AE83" s="326"/>
      <c r="AF83" s="65" t="s">
        <v>30</v>
      </c>
      <c r="AG83" s="316" t="s">
        <v>174</v>
      </c>
      <c r="AH83" s="316"/>
      <c r="AI83" s="316"/>
      <c r="AJ83" s="316" t="s">
        <v>87</v>
      </c>
      <c r="AK83" s="316"/>
      <c r="AL83" s="316"/>
      <c r="AM83" s="316"/>
      <c r="AN83" s="316"/>
      <c r="AO83" s="316"/>
      <c r="AP83" s="16"/>
      <c r="AQ83" s="188" t="s">
        <v>87</v>
      </c>
      <c r="AR83" s="188"/>
      <c r="AS83" s="316"/>
      <c r="AT83" s="316"/>
      <c r="AU83" s="316"/>
      <c r="AV83" s="16" t="s">
        <v>32</v>
      </c>
      <c r="AW83" s="351"/>
      <c r="AX83" s="351"/>
      <c r="AY83" s="351"/>
      <c r="AZ83" s="351"/>
      <c r="BA83" s="351"/>
      <c r="BB83" s="351"/>
      <c r="BC83" s="352"/>
    </row>
    <row r="84" spans="1:55" ht="20.100000000000001" customHeight="1">
      <c r="A84" s="334"/>
      <c r="B84" s="190" t="s">
        <v>92</v>
      </c>
      <c r="C84" s="65" t="s">
        <v>30</v>
      </c>
      <c r="D84" s="316"/>
      <c r="E84" s="316"/>
      <c r="F84" s="316" t="s">
        <v>87</v>
      </c>
      <c r="G84" s="316"/>
      <c r="H84" s="316"/>
      <c r="I84" s="316" t="s">
        <v>89</v>
      </c>
      <c r="J84" s="316"/>
      <c r="K84" s="16" t="s">
        <v>32</v>
      </c>
      <c r="L84" s="347" t="s">
        <v>93</v>
      </c>
      <c r="M84" s="347"/>
      <c r="N84" s="347"/>
      <c r="O84" s="347"/>
      <c r="P84" s="347"/>
      <c r="Q84" s="347"/>
      <c r="R84" s="347"/>
      <c r="S84" s="347"/>
      <c r="T84" s="347"/>
      <c r="U84" s="347"/>
      <c r="V84" s="348"/>
      <c r="W84" s="324" t="s">
        <v>177</v>
      </c>
      <c r="X84" s="325"/>
      <c r="Y84" s="325"/>
      <c r="Z84" s="325"/>
      <c r="AA84" s="325"/>
      <c r="AB84" s="325"/>
      <c r="AC84" s="325"/>
      <c r="AD84" s="325"/>
      <c r="AE84" s="326"/>
      <c r="AF84" s="65" t="s">
        <v>30</v>
      </c>
      <c r="AG84" s="316"/>
      <c r="AH84" s="316"/>
      <c r="AI84" s="316"/>
      <c r="AJ84" s="316" t="s">
        <v>87</v>
      </c>
      <c r="AK84" s="316"/>
      <c r="AL84" s="188"/>
      <c r="AM84" s="316" t="s">
        <v>89</v>
      </c>
      <c r="AN84" s="316"/>
      <c r="AO84" s="316"/>
      <c r="AP84" s="16" t="s">
        <v>32</v>
      </c>
      <c r="AQ84" s="349"/>
      <c r="AR84" s="349"/>
      <c r="AS84" s="349"/>
      <c r="AT84" s="349"/>
      <c r="AU84" s="349"/>
      <c r="AV84" s="349"/>
      <c r="AW84" s="349"/>
      <c r="AX84" s="349"/>
      <c r="AY84" s="349"/>
      <c r="AZ84" s="349"/>
      <c r="BA84" s="349"/>
      <c r="BB84" s="349"/>
      <c r="BC84" s="350"/>
    </row>
    <row r="85" spans="1:55" ht="20.100000000000001" customHeight="1">
      <c r="A85" s="334"/>
      <c r="B85" s="190" t="s">
        <v>94</v>
      </c>
      <c r="C85" s="65" t="s">
        <v>30</v>
      </c>
      <c r="D85" s="316" t="s">
        <v>86</v>
      </c>
      <c r="E85" s="316"/>
      <c r="F85" s="316" t="s">
        <v>87</v>
      </c>
      <c r="G85" s="316"/>
      <c r="H85" s="316"/>
      <c r="I85" s="316"/>
      <c r="J85" s="316"/>
      <c r="K85" s="16" t="s">
        <v>32</v>
      </c>
      <c r="L85" s="322"/>
      <c r="M85" s="322"/>
      <c r="N85" s="322"/>
      <c r="O85" s="322"/>
      <c r="P85" s="322"/>
      <c r="Q85" s="322"/>
      <c r="R85" s="322"/>
      <c r="S85" s="322"/>
      <c r="T85" s="322"/>
      <c r="U85" s="322"/>
      <c r="V85" s="323"/>
      <c r="W85" s="324" t="s">
        <v>95</v>
      </c>
      <c r="X85" s="325"/>
      <c r="Y85" s="325"/>
      <c r="Z85" s="325"/>
      <c r="AA85" s="325"/>
      <c r="AB85" s="325"/>
      <c r="AC85" s="325"/>
      <c r="AD85" s="325"/>
      <c r="AE85" s="326"/>
      <c r="AF85" s="65" t="s">
        <v>30</v>
      </c>
      <c r="AG85" s="316"/>
      <c r="AH85" s="316"/>
      <c r="AI85" s="316"/>
      <c r="AJ85" s="316" t="s">
        <v>87</v>
      </c>
      <c r="AK85" s="316"/>
      <c r="AL85" s="188"/>
      <c r="AM85" s="316" t="s">
        <v>89</v>
      </c>
      <c r="AN85" s="316"/>
      <c r="AO85" s="316"/>
      <c r="AP85" s="16" t="s">
        <v>32</v>
      </c>
      <c r="AQ85" s="322"/>
      <c r="AR85" s="322"/>
      <c r="AS85" s="322"/>
      <c r="AT85" s="322"/>
      <c r="AU85" s="322"/>
      <c r="AV85" s="322"/>
      <c r="AW85" s="322"/>
      <c r="AX85" s="322"/>
      <c r="AY85" s="322"/>
      <c r="AZ85" s="322"/>
      <c r="BA85" s="322"/>
      <c r="BB85" s="322"/>
      <c r="BC85" s="327"/>
    </row>
    <row r="86" spans="1:55" ht="20.100000000000001" customHeight="1">
      <c r="A86" s="334"/>
      <c r="B86" s="189" t="s">
        <v>96</v>
      </c>
      <c r="C86" s="66" t="s">
        <v>30</v>
      </c>
      <c r="D86" s="310" t="s">
        <v>86</v>
      </c>
      <c r="E86" s="310"/>
      <c r="F86" s="310" t="s">
        <v>87</v>
      </c>
      <c r="G86" s="310"/>
      <c r="H86" s="310"/>
      <c r="I86" s="310"/>
      <c r="J86" s="310"/>
      <c r="K86" s="67" t="s">
        <v>32</v>
      </c>
      <c r="L86" s="328"/>
      <c r="M86" s="328"/>
      <c r="N86" s="328"/>
      <c r="O86" s="328"/>
      <c r="P86" s="328"/>
      <c r="Q86" s="328"/>
      <c r="R86" s="328"/>
      <c r="S86" s="328"/>
      <c r="T86" s="328"/>
      <c r="U86" s="328"/>
      <c r="V86" s="329"/>
      <c r="W86" s="330" t="s">
        <v>97</v>
      </c>
      <c r="X86" s="331"/>
      <c r="Y86" s="331"/>
      <c r="Z86" s="331"/>
      <c r="AA86" s="331"/>
      <c r="AB86" s="331"/>
      <c r="AC86" s="331"/>
      <c r="AD86" s="331"/>
      <c r="AE86" s="332"/>
      <c r="AF86" s="66" t="s">
        <v>30</v>
      </c>
      <c r="AG86" s="310"/>
      <c r="AH86" s="310"/>
      <c r="AI86" s="310"/>
      <c r="AJ86" s="310" t="s">
        <v>87</v>
      </c>
      <c r="AK86" s="310"/>
      <c r="AL86" s="183"/>
      <c r="AM86" s="310" t="s">
        <v>89</v>
      </c>
      <c r="AN86" s="310"/>
      <c r="AO86" s="310"/>
      <c r="AP86" s="67" t="s">
        <v>32</v>
      </c>
      <c r="AQ86" s="320"/>
      <c r="AR86" s="320"/>
      <c r="AS86" s="320"/>
      <c r="AT86" s="320"/>
      <c r="AU86" s="320"/>
      <c r="AV86" s="320"/>
      <c r="AW86" s="320"/>
      <c r="AX86" s="320"/>
      <c r="AY86" s="320"/>
      <c r="AZ86" s="320"/>
      <c r="BA86" s="320"/>
      <c r="BB86" s="320"/>
      <c r="BC86" s="321"/>
    </row>
    <row r="87" spans="1:55" ht="20.100000000000001" customHeight="1">
      <c r="A87" s="334"/>
      <c r="B87" s="276" t="s">
        <v>98</v>
      </c>
      <c r="C87" s="278" t="s">
        <v>178</v>
      </c>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80"/>
    </row>
    <row r="88" spans="1:55" ht="20.100000000000001" customHeight="1">
      <c r="A88" s="334"/>
      <c r="B88" s="277"/>
      <c r="C88" s="281"/>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3"/>
    </row>
    <row r="89" spans="1:55" ht="20.100000000000001" customHeight="1">
      <c r="A89" s="334"/>
      <c r="B89" s="287"/>
      <c r="C89" s="281"/>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3"/>
    </row>
    <row r="90" spans="1:55" ht="20.100000000000001" customHeight="1">
      <c r="A90" s="335"/>
      <c r="B90" s="288"/>
      <c r="C90" s="284"/>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6"/>
    </row>
    <row r="91" spans="1:55" ht="20.100000000000001" customHeight="1">
      <c r="A91" s="300" t="s">
        <v>179</v>
      </c>
      <c r="B91" s="74" t="s">
        <v>100</v>
      </c>
      <c r="C91" s="75" t="s">
        <v>30</v>
      </c>
      <c r="D91" s="290" t="s">
        <v>31</v>
      </c>
      <c r="E91" s="290"/>
      <c r="F91" s="76" t="s">
        <v>32</v>
      </c>
      <c r="G91" s="291" t="s">
        <v>101</v>
      </c>
      <c r="H91" s="291"/>
      <c r="I91" s="291"/>
      <c r="J91" s="291"/>
      <c r="K91" s="291"/>
      <c r="L91" s="291"/>
      <c r="M91" s="291"/>
      <c r="N91" s="291"/>
      <c r="O91" s="76" t="s">
        <v>30</v>
      </c>
      <c r="P91" s="290"/>
      <c r="Q91" s="290"/>
      <c r="R91" s="76" t="s">
        <v>32</v>
      </c>
      <c r="S91" s="291" t="s">
        <v>102</v>
      </c>
      <c r="T91" s="291"/>
      <c r="U91" s="291"/>
      <c r="V91" s="291"/>
      <c r="W91" s="291"/>
      <c r="X91" s="291"/>
      <c r="Y91" s="291"/>
      <c r="Z91" s="291"/>
      <c r="AA91" s="76" t="s">
        <v>30</v>
      </c>
      <c r="AB91" s="290"/>
      <c r="AC91" s="290"/>
      <c r="AD91" s="76" t="s">
        <v>32</v>
      </c>
      <c r="AE91" s="291" t="s">
        <v>42</v>
      </c>
      <c r="AF91" s="291"/>
      <c r="AG91" s="291"/>
      <c r="AH91" s="291"/>
      <c r="AI91" s="291"/>
      <c r="AJ91" s="77" t="s">
        <v>43</v>
      </c>
      <c r="AK91" s="289"/>
      <c r="AL91" s="289"/>
      <c r="AM91" s="289"/>
      <c r="AN91" s="289"/>
      <c r="AO91" s="289"/>
      <c r="AP91" s="289"/>
      <c r="AQ91" s="289"/>
      <c r="AR91" s="289"/>
      <c r="AS91" s="289"/>
      <c r="AT91" s="289"/>
      <c r="AU91" s="289"/>
      <c r="AV91" s="289"/>
      <c r="AW91" s="289"/>
      <c r="AX91" s="289"/>
      <c r="AY91" s="289"/>
      <c r="AZ91" s="289"/>
      <c r="BA91" s="289"/>
      <c r="BB91" s="289"/>
      <c r="BC91" s="78" t="s">
        <v>45</v>
      </c>
    </row>
    <row r="92" spans="1:55" ht="20.100000000000001" customHeight="1">
      <c r="A92" s="301"/>
      <c r="B92" s="48" t="s">
        <v>103</v>
      </c>
      <c r="C92" s="303">
        <v>2</v>
      </c>
      <c r="D92" s="304"/>
      <c r="E92" s="304"/>
      <c r="F92" s="304"/>
      <c r="G92" s="304"/>
      <c r="H92" s="304"/>
      <c r="I92" s="304"/>
      <c r="J92" s="304"/>
      <c r="K92" s="304"/>
      <c r="L92" s="304"/>
      <c r="M92" s="304"/>
      <c r="N92" s="304"/>
      <c r="O92" s="304"/>
      <c r="P92" s="304"/>
      <c r="Q92" s="304"/>
      <c r="R92" s="304"/>
      <c r="S92" s="304"/>
      <c r="T92" s="304"/>
      <c r="U92" s="305" t="s">
        <v>104</v>
      </c>
      <c r="V92" s="305"/>
      <c r="W92" s="306"/>
      <c r="X92" s="81" t="s">
        <v>30</v>
      </c>
      <c r="Y92" s="304"/>
      <c r="Z92" s="304"/>
      <c r="AA92" s="81" t="s">
        <v>32</v>
      </c>
      <c r="AB92" s="292" t="s">
        <v>105</v>
      </c>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3"/>
    </row>
    <row r="93" spans="1:55" ht="20.100000000000001" customHeight="1">
      <c r="A93" s="301"/>
      <c r="B93" s="82" t="s">
        <v>106</v>
      </c>
      <c r="C93" s="307">
        <v>43677</v>
      </c>
      <c r="D93" s="308"/>
      <c r="E93" s="308"/>
      <c r="F93" s="308"/>
      <c r="G93" s="308"/>
      <c r="H93" s="308"/>
      <c r="I93" s="308"/>
      <c r="J93" s="308"/>
      <c r="K93" s="308"/>
      <c r="L93" s="308"/>
      <c r="M93" s="308"/>
      <c r="N93" s="308"/>
      <c r="O93" s="308"/>
      <c r="P93" s="308"/>
      <c r="Q93" s="308"/>
      <c r="R93" s="308"/>
      <c r="S93" s="308"/>
      <c r="T93" s="308"/>
      <c r="U93" s="308"/>
      <c r="V93" s="308"/>
      <c r="W93" s="309"/>
      <c r="X93" s="81"/>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6"/>
    </row>
    <row r="94" spans="1:55" ht="20.100000000000001" customHeight="1">
      <c r="A94" s="302"/>
      <c r="B94" s="73" t="s">
        <v>107</v>
      </c>
      <c r="C94" s="66" t="s">
        <v>30</v>
      </c>
      <c r="D94" s="310" t="s">
        <v>174</v>
      </c>
      <c r="E94" s="310"/>
      <c r="F94" s="310" t="s">
        <v>87</v>
      </c>
      <c r="G94" s="310"/>
      <c r="H94" s="310"/>
      <c r="I94" s="310"/>
      <c r="J94" s="310"/>
      <c r="K94" s="67" t="s">
        <v>32</v>
      </c>
      <c r="L94" s="311" t="s">
        <v>84</v>
      </c>
      <c r="M94" s="311"/>
      <c r="N94" s="311"/>
      <c r="O94" s="311"/>
      <c r="P94" s="311"/>
      <c r="Q94" s="311"/>
      <c r="R94" s="311"/>
      <c r="S94" s="311"/>
      <c r="T94" s="311"/>
      <c r="U94" s="311"/>
      <c r="V94" s="311"/>
      <c r="W94" s="312"/>
      <c r="X94" s="577">
        <v>8</v>
      </c>
      <c r="Y94" s="575"/>
      <c r="Z94" s="575"/>
      <c r="AA94" s="575"/>
      <c r="AB94" s="575"/>
      <c r="AC94" s="575"/>
      <c r="AD94" s="575"/>
      <c r="AE94" s="576" t="s">
        <v>180</v>
      </c>
      <c r="AF94" s="576"/>
      <c r="AG94" s="576"/>
      <c r="AH94" s="575">
        <v>31</v>
      </c>
      <c r="AI94" s="575"/>
      <c r="AJ94" s="575"/>
      <c r="AK94" s="575"/>
      <c r="AL94" s="575"/>
      <c r="AM94" s="575"/>
      <c r="AN94" s="576" t="s">
        <v>28</v>
      </c>
      <c r="AO94" s="576"/>
      <c r="AP94" s="576"/>
      <c r="AQ94" s="105" t="s">
        <v>181</v>
      </c>
      <c r="AR94" s="205"/>
      <c r="AS94" s="93"/>
      <c r="AT94" s="93"/>
      <c r="AU94" s="93"/>
      <c r="AV94" s="93"/>
      <c r="AW94" s="93"/>
      <c r="AX94" s="93"/>
      <c r="AY94" s="93"/>
      <c r="AZ94" s="93"/>
      <c r="BA94" s="93"/>
      <c r="BB94" s="93"/>
      <c r="BC94" s="94"/>
    </row>
    <row r="95" spans="1:55" ht="20.100000000000001" customHeight="1">
      <c r="A95" s="250" t="s">
        <v>109</v>
      </c>
      <c r="B95" s="68" t="s">
        <v>110</v>
      </c>
      <c r="C95" s="253" t="s">
        <v>10</v>
      </c>
      <c r="D95" s="254"/>
      <c r="E95" s="257" t="str">
        <f>IF(E13="","",E13)</f>
        <v>000-000　北九州市小倉北区○○町１－１</v>
      </c>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8"/>
    </row>
    <row r="96" spans="1:55" ht="20.100000000000001" customHeight="1">
      <c r="A96" s="251"/>
      <c r="B96" s="69" t="s">
        <v>112</v>
      </c>
      <c r="C96" s="255" t="s">
        <v>10</v>
      </c>
      <c r="D96" s="256"/>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59"/>
      <c r="BB96" s="259"/>
      <c r="BC96" s="260"/>
    </row>
    <row r="97" spans="1:55" ht="20.100000000000001" customHeight="1">
      <c r="A97" s="251"/>
      <c r="B97" s="70" t="s">
        <v>113</v>
      </c>
      <c r="C97" s="243" t="s">
        <v>182</v>
      </c>
      <c r="D97" s="244"/>
      <c r="E97" s="244"/>
      <c r="F97" s="244"/>
      <c r="G97" s="244"/>
      <c r="H97" s="244"/>
      <c r="I97" s="244"/>
      <c r="J97" s="244"/>
      <c r="K97" s="244"/>
      <c r="L97" s="244"/>
      <c r="M97" s="244"/>
      <c r="N97" s="244"/>
      <c r="O97" s="244"/>
      <c r="P97" s="244"/>
      <c r="Q97" s="244"/>
      <c r="R97" s="244"/>
      <c r="S97" s="244"/>
      <c r="T97" s="244"/>
      <c r="U97" s="244"/>
      <c r="V97" s="244"/>
      <c r="W97" s="245"/>
      <c r="X97" s="261" t="s">
        <v>114</v>
      </c>
      <c r="Y97" s="262"/>
      <c r="Z97" s="262"/>
      <c r="AA97" s="262"/>
      <c r="AB97" s="262"/>
      <c r="AC97" s="262"/>
      <c r="AD97" s="263"/>
      <c r="AE97" s="264" t="s">
        <v>183</v>
      </c>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6"/>
    </row>
    <row r="98" spans="1:55" ht="20.100000000000001" customHeight="1">
      <c r="A98" s="251"/>
      <c r="B98" s="48" t="s">
        <v>115</v>
      </c>
      <c r="C98" s="243" t="s">
        <v>184</v>
      </c>
      <c r="D98" s="244"/>
      <c r="E98" s="244"/>
      <c r="F98" s="244"/>
      <c r="G98" s="244"/>
      <c r="H98" s="244"/>
      <c r="I98" s="244"/>
      <c r="J98" s="244"/>
      <c r="K98" s="244"/>
      <c r="L98" s="244"/>
      <c r="M98" s="244"/>
      <c r="N98" s="244"/>
      <c r="O98" s="244"/>
      <c r="P98" s="244"/>
      <c r="Q98" s="244"/>
      <c r="R98" s="244"/>
      <c r="S98" s="244"/>
      <c r="T98" s="244"/>
      <c r="U98" s="244"/>
      <c r="V98" s="244"/>
      <c r="W98" s="245"/>
      <c r="X98" s="261" t="s">
        <v>116</v>
      </c>
      <c r="Y98" s="262"/>
      <c r="Z98" s="262"/>
      <c r="AA98" s="262"/>
      <c r="AB98" s="262"/>
      <c r="AC98" s="262"/>
      <c r="AD98" s="263"/>
      <c r="AE98" s="243" t="s">
        <v>185</v>
      </c>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9"/>
    </row>
    <row r="99" spans="1:55" ht="18.95" customHeight="1">
      <c r="A99" s="251"/>
      <c r="B99" s="71" t="s">
        <v>117</v>
      </c>
      <c r="C99" s="239" t="s">
        <v>186</v>
      </c>
      <c r="D99" s="240"/>
      <c r="E99" s="240"/>
      <c r="F99" s="240"/>
      <c r="G99" s="240"/>
      <c r="H99" s="240"/>
      <c r="I99" s="240"/>
      <c r="J99" s="240"/>
      <c r="K99" s="240"/>
      <c r="L99" s="240"/>
      <c r="M99" s="240"/>
      <c r="N99" s="240"/>
      <c r="O99" s="240"/>
      <c r="P99" s="240"/>
      <c r="Q99" s="240"/>
      <c r="R99" s="240"/>
      <c r="S99" s="240"/>
      <c r="T99" s="240"/>
      <c r="U99" s="240"/>
      <c r="V99" s="240"/>
      <c r="W99" s="242"/>
      <c r="X99" s="267" t="s">
        <v>118</v>
      </c>
      <c r="Y99" s="268"/>
      <c r="Z99" s="268"/>
      <c r="AA99" s="268"/>
      <c r="AB99" s="268"/>
      <c r="AC99" s="268"/>
      <c r="AD99" s="269"/>
      <c r="AE99" s="239" t="s">
        <v>187</v>
      </c>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1"/>
    </row>
    <row r="100" spans="1:55" ht="20.100000000000001" customHeight="1">
      <c r="A100" s="251"/>
      <c r="B100" s="270" t="s">
        <v>119</v>
      </c>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2"/>
    </row>
    <row r="101" spans="1:55" ht="20.100000000000001" customHeight="1">
      <c r="A101" s="251"/>
      <c r="B101" s="182" t="s">
        <v>113</v>
      </c>
      <c r="C101" s="273"/>
      <c r="D101" s="274"/>
      <c r="E101" s="274"/>
      <c r="F101" s="274"/>
      <c r="G101" s="274"/>
      <c r="H101" s="274"/>
      <c r="I101" s="274"/>
      <c r="J101" s="274"/>
      <c r="K101" s="274"/>
      <c r="L101" s="274"/>
      <c r="M101" s="274"/>
      <c r="N101" s="274"/>
      <c r="O101" s="274"/>
      <c r="P101" s="274"/>
      <c r="Q101" s="274"/>
      <c r="R101" s="274"/>
      <c r="S101" s="274"/>
      <c r="T101" s="274"/>
      <c r="U101" s="274"/>
      <c r="V101" s="274"/>
      <c r="W101" s="275"/>
      <c r="X101" s="294" t="s">
        <v>114</v>
      </c>
      <c r="Y101" s="295"/>
      <c r="Z101" s="295"/>
      <c r="AA101" s="295"/>
      <c r="AB101" s="295"/>
      <c r="AC101" s="295"/>
      <c r="AD101" s="296"/>
      <c r="AE101" s="297"/>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9"/>
    </row>
    <row r="102" spans="1:55" ht="20.25" customHeight="1">
      <c r="A102" s="251"/>
      <c r="B102" s="72" t="s">
        <v>115</v>
      </c>
      <c r="C102" s="243"/>
      <c r="D102" s="244"/>
      <c r="E102" s="244"/>
      <c r="F102" s="244"/>
      <c r="G102" s="244"/>
      <c r="H102" s="244"/>
      <c r="I102" s="244"/>
      <c r="J102" s="244"/>
      <c r="K102" s="244"/>
      <c r="L102" s="244"/>
      <c r="M102" s="244"/>
      <c r="N102" s="244"/>
      <c r="O102" s="244"/>
      <c r="P102" s="244"/>
      <c r="Q102" s="244"/>
      <c r="R102" s="244"/>
      <c r="S102" s="244"/>
      <c r="T102" s="244"/>
      <c r="U102" s="244"/>
      <c r="V102" s="244"/>
      <c r="W102" s="245"/>
      <c r="X102" s="246" t="s">
        <v>116</v>
      </c>
      <c r="Y102" s="247"/>
      <c r="Z102" s="247"/>
      <c r="AA102" s="247"/>
      <c r="AB102" s="247"/>
      <c r="AC102" s="247"/>
      <c r="AD102" s="248"/>
      <c r="AE102" s="243"/>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9"/>
    </row>
    <row r="103" spans="1:55" ht="20.100000000000001" customHeight="1">
      <c r="A103" s="252"/>
      <c r="B103" s="43" t="s">
        <v>117</v>
      </c>
      <c r="C103" s="239"/>
      <c r="D103" s="240"/>
      <c r="E103" s="240"/>
      <c r="F103" s="240"/>
      <c r="G103" s="240"/>
      <c r="H103" s="240"/>
      <c r="I103" s="240"/>
      <c r="J103" s="240"/>
      <c r="K103" s="240"/>
      <c r="L103" s="240"/>
      <c r="M103" s="240"/>
      <c r="N103" s="240"/>
      <c r="O103" s="240"/>
      <c r="P103" s="240"/>
      <c r="Q103" s="240"/>
      <c r="R103" s="240"/>
      <c r="S103" s="240"/>
      <c r="T103" s="240"/>
      <c r="U103" s="240"/>
      <c r="V103" s="240"/>
      <c r="W103" s="242"/>
      <c r="X103" s="236" t="s">
        <v>118</v>
      </c>
      <c r="Y103" s="237"/>
      <c r="Z103" s="237"/>
      <c r="AA103" s="237"/>
      <c r="AB103" s="237"/>
      <c r="AC103" s="237"/>
      <c r="AD103" s="238"/>
      <c r="AE103" s="239"/>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1"/>
    </row>
    <row r="104" spans="1:55" ht="20.100000000000001" customHeight="1">
      <c r="A104" s="230" t="s">
        <v>120</v>
      </c>
      <c r="B104" s="231"/>
      <c r="C104" s="232"/>
      <c r="D104" s="233"/>
      <c r="E104" s="233"/>
      <c r="F104" s="233"/>
      <c r="G104" s="233"/>
      <c r="H104" s="233"/>
      <c r="I104" s="233"/>
      <c r="J104" s="233"/>
      <c r="K104" s="233"/>
      <c r="L104" s="233"/>
      <c r="M104" s="233"/>
      <c r="N104" s="233"/>
      <c r="O104" s="233"/>
      <c r="P104" s="233"/>
      <c r="Q104" s="233"/>
      <c r="R104" s="233"/>
      <c r="S104" s="233"/>
      <c r="T104" s="233"/>
      <c r="U104" s="233"/>
      <c r="V104" s="233"/>
      <c r="W104" s="234"/>
      <c r="X104" s="232"/>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5"/>
    </row>
    <row r="105" spans="1:55">
      <c r="A105" s="223" t="s">
        <v>121</v>
      </c>
      <c r="B105" s="578" t="s">
        <v>188</v>
      </c>
      <c r="C105" s="579"/>
      <c r="D105" s="579"/>
      <c r="E105" s="579"/>
      <c r="F105" s="579"/>
      <c r="G105" s="579"/>
      <c r="H105" s="579"/>
      <c r="I105" s="579"/>
      <c r="J105" s="579"/>
      <c r="K105" s="580" t="s">
        <v>189</v>
      </c>
      <c r="L105" s="580"/>
      <c r="M105" s="580"/>
      <c r="N105" s="580"/>
      <c r="O105" s="581" t="s">
        <v>190</v>
      </c>
      <c r="P105" s="581"/>
      <c r="Q105" s="581"/>
      <c r="R105" s="581"/>
      <c r="S105" s="581"/>
      <c r="T105" s="581"/>
      <c r="U105" s="581"/>
      <c r="V105" s="581"/>
      <c r="W105" s="581"/>
      <c r="X105" s="581"/>
      <c r="Y105" s="581"/>
      <c r="Z105" s="581"/>
      <c r="AA105" s="581"/>
      <c r="AB105" s="581"/>
      <c r="AC105" s="581"/>
      <c r="AD105" s="581"/>
      <c r="AE105" s="209"/>
      <c r="AF105" s="209"/>
      <c r="AG105" s="209"/>
      <c r="AH105" s="582"/>
      <c r="AI105" s="582"/>
      <c r="AJ105" s="582"/>
      <c r="AK105" s="582"/>
      <c r="AL105" s="582"/>
      <c r="AM105" s="582"/>
      <c r="AN105" s="582"/>
      <c r="AO105" s="582"/>
      <c r="AP105" s="582"/>
      <c r="AQ105" s="582"/>
      <c r="AR105" s="582"/>
      <c r="AS105" s="582"/>
      <c r="AT105" s="582"/>
      <c r="AU105" s="582"/>
      <c r="AV105" s="582"/>
      <c r="AW105" s="582"/>
      <c r="AX105" s="582"/>
      <c r="AY105" s="582"/>
      <c r="AZ105" s="582"/>
      <c r="BA105" s="582"/>
      <c r="BB105" s="582"/>
      <c r="BC105" s="583"/>
    </row>
    <row r="106" spans="1:55">
      <c r="A106" s="224"/>
      <c r="B106" s="103" t="s">
        <v>122</v>
      </c>
      <c r="C106" s="226" t="s">
        <v>123</v>
      </c>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7"/>
    </row>
    <row r="107" spans="1:55" ht="13.5" customHeight="1">
      <c r="A107" s="225"/>
      <c r="B107" s="39"/>
      <c r="C107" s="228" t="s">
        <v>191</v>
      </c>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9"/>
    </row>
    <row r="108" spans="1:55">
      <c r="A108" s="97" t="s">
        <v>192</v>
      </c>
      <c r="B108" s="98" t="s">
        <v>193</v>
      </c>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9"/>
      <c r="AG108" s="99"/>
      <c r="AH108" s="99"/>
      <c r="AI108" s="99"/>
      <c r="AJ108" s="99"/>
      <c r="AK108" s="99"/>
      <c r="AL108" s="99"/>
      <c r="AM108" s="206"/>
      <c r="AN108" s="206"/>
      <c r="AO108" s="206"/>
      <c r="AP108" s="206"/>
      <c r="AQ108" s="206"/>
      <c r="AR108" s="206"/>
      <c r="AS108" s="206"/>
      <c r="AT108" s="206"/>
      <c r="AU108" s="206"/>
      <c r="AV108" s="206"/>
      <c r="AW108" s="206"/>
      <c r="AX108" s="206"/>
      <c r="AY108" s="206"/>
      <c r="AZ108" s="206"/>
      <c r="BA108" s="206"/>
      <c r="BB108" s="206"/>
      <c r="BC108" s="206"/>
    </row>
    <row r="109" spans="1:55">
      <c r="A109" s="100" t="s">
        <v>194</v>
      </c>
      <c r="B109" s="100" t="s">
        <v>195</v>
      </c>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2"/>
      <c r="AG109" s="102"/>
      <c r="AH109" s="102"/>
      <c r="AI109" s="102"/>
      <c r="AJ109" s="102"/>
      <c r="AK109" s="102"/>
      <c r="AL109" s="102"/>
      <c r="AM109" s="207"/>
      <c r="AN109" s="207"/>
      <c r="AO109" s="207"/>
      <c r="AP109" s="207"/>
      <c r="AQ109" s="207"/>
      <c r="AR109" s="207"/>
      <c r="AS109" s="207"/>
      <c r="AT109" s="207"/>
      <c r="AU109" s="207"/>
      <c r="AV109" s="207"/>
      <c r="AW109" s="207"/>
      <c r="AX109" s="207"/>
      <c r="AY109" s="207"/>
      <c r="AZ109" s="207"/>
      <c r="BA109" s="207"/>
      <c r="BB109" s="207"/>
      <c r="BC109" s="207"/>
    </row>
    <row r="110" spans="1:55">
      <c r="A110" s="80"/>
      <c r="B110" s="80" t="s">
        <v>196</v>
      </c>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208"/>
      <c r="AG110" s="208"/>
      <c r="AH110" s="208"/>
      <c r="AI110" s="208"/>
      <c r="AJ110" s="208"/>
      <c r="AK110" s="208"/>
      <c r="AL110" s="208"/>
      <c r="AM110" s="80"/>
      <c r="AN110" s="80"/>
      <c r="AO110" s="80"/>
      <c r="AP110" s="80"/>
      <c r="AQ110" s="80"/>
      <c r="AR110" s="80"/>
      <c r="AS110" s="80"/>
      <c r="AT110" s="80"/>
      <c r="AU110" s="80"/>
      <c r="AV110" s="80"/>
      <c r="AW110" s="80"/>
      <c r="AX110" s="80"/>
      <c r="AY110" s="80"/>
      <c r="AZ110" s="80"/>
      <c r="BA110" s="80"/>
      <c r="BB110" s="80"/>
      <c r="BC110" s="80"/>
    </row>
    <row r="113" spans="1:55" ht="18.75">
      <c r="A113" s="83"/>
      <c r="B113" s="84" t="s">
        <v>126</v>
      </c>
      <c r="C113" s="84"/>
      <c r="D113" s="84" t="s">
        <v>197</v>
      </c>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5"/>
      <c r="AD113" s="85"/>
      <c r="AE113" s="85"/>
      <c r="AF113" s="85"/>
      <c r="AG113" s="85"/>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7"/>
    </row>
    <row r="114" spans="1:55" ht="18.75">
      <c r="A114" s="88"/>
      <c r="B114" s="89"/>
      <c r="C114" s="89"/>
      <c r="D114" s="89" t="s">
        <v>127</v>
      </c>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90"/>
      <c r="AD114" s="90"/>
      <c r="AE114" s="90"/>
      <c r="AF114" s="90"/>
      <c r="AG114" s="90"/>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2"/>
    </row>
  </sheetData>
  <sheetProtection formatCells="0" insertHyperlinks="0" selectLockedCells="1"/>
  <mergeCells count="273">
    <mergeCell ref="A104:B104"/>
    <mergeCell ref="C104:W104"/>
    <mergeCell ref="X104:BC104"/>
    <mergeCell ref="A105:A107"/>
    <mergeCell ref="B105:J105"/>
    <mergeCell ref="K105:N105"/>
    <mergeCell ref="O105:AD105"/>
    <mergeCell ref="AH105:BC105"/>
    <mergeCell ref="C106:BC106"/>
    <mergeCell ref="C107:BC107"/>
    <mergeCell ref="A95:A103"/>
    <mergeCell ref="C95:D95"/>
    <mergeCell ref="E95:BC95"/>
    <mergeCell ref="C96:D96"/>
    <mergeCell ref="E96:BC96"/>
    <mergeCell ref="C97:W97"/>
    <mergeCell ref="B100:BC100"/>
    <mergeCell ref="C101:W101"/>
    <mergeCell ref="X101:AD101"/>
    <mergeCell ref="AE101:BC101"/>
    <mergeCell ref="C102:W102"/>
    <mergeCell ref="X102:AD102"/>
    <mergeCell ref="AE102:BC102"/>
    <mergeCell ref="C103:W103"/>
    <mergeCell ref="X103:AD103"/>
    <mergeCell ref="AE103:BC103"/>
    <mergeCell ref="X97:AD97"/>
    <mergeCell ref="AE97:BC97"/>
    <mergeCell ref="C98:W98"/>
    <mergeCell ref="X98:AD98"/>
    <mergeCell ref="AE98:BC98"/>
    <mergeCell ref="C99:W99"/>
    <mergeCell ref="X99:AD99"/>
    <mergeCell ref="AE99:BC99"/>
    <mergeCell ref="AN94:AP94"/>
    <mergeCell ref="X94:AD94"/>
    <mergeCell ref="AE94:AG94"/>
    <mergeCell ref="D94:E94"/>
    <mergeCell ref="F94:H94"/>
    <mergeCell ref="AK91:BB91"/>
    <mergeCell ref="C92:T92"/>
    <mergeCell ref="U92:W92"/>
    <mergeCell ref="Y92:Z92"/>
    <mergeCell ref="AB92:BC92"/>
    <mergeCell ref="AB91:AC91"/>
    <mergeCell ref="AE91:AI91"/>
    <mergeCell ref="A91:A94"/>
    <mergeCell ref="D91:E91"/>
    <mergeCell ref="G91:N91"/>
    <mergeCell ref="P91:Q91"/>
    <mergeCell ref="S91:Z91"/>
    <mergeCell ref="C93:W93"/>
    <mergeCell ref="I94:J94"/>
    <mergeCell ref="L94:W94"/>
    <mergeCell ref="AG86:AI86"/>
    <mergeCell ref="AH94:AM94"/>
    <mergeCell ref="D84:E84"/>
    <mergeCell ref="F84:H84"/>
    <mergeCell ref="I84:J84"/>
    <mergeCell ref="L84:V84"/>
    <mergeCell ref="W84:AE84"/>
    <mergeCell ref="AJ86:AK86"/>
    <mergeCell ref="AM86:AO86"/>
    <mergeCell ref="AQ86:BC86"/>
    <mergeCell ref="B87:B88"/>
    <mergeCell ref="C87:BC90"/>
    <mergeCell ref="B89:B90"/>
    <mergeCell ref="D86:E86"/>
    <mergeCell ref="F86:H86"/>
    <mergeCell ref="I86:J86"/>
    <mergeCell ref="L86:V86"/>
    <mergeCell ref="W86:AE86"/>
    <mergeCell ref="L85:V85"/>
    <mergeCell ref="AQ85:BC85"/>
    <mergeCell ref="AG84:AI84"/>
    <mergeCell ref="AJ84:AK84"/>
    <mergeCell ref="AM84:AO84"/>
    <mergeCell ref="AQ84:BC84"/>
    <mergeCell ref="W85:AE85"/>
    <mergeCell ref="AG85:AI85"/>
    <mergeCell ref="AJ85:AK85"/>
    <mergeCell ref="AM85:AO85"/>
    <mergeCell ref="AG83:AI83"/>
    <mergeCell ref="AJ83:AK83"/>
    <mergeCell ref="AL83:AO83"/>
    <mergeCell ref="AS83:AU83"/>
    <mergeCell ref="AW83:BC83"/>
    <mergeCell ref="A81:A90"/>
    <mergeCell ref="C81:BC81"/>
    <mergeCell ref="D82:E82"/>
    <mergeCell ref="F82:H82"/>
    <mergeCell ref="I82:J82"/>
    <mergeCell ref="L82:V82"/>
    <mergeCell ref="W82:AE82"/>
    <mergeCell ref="AG82:AI82"/>
    <mergeCell ref="AJ82:AK82"/>
    <mergeCell ref="AM82:AO82"/>
    <mergeCell ref="AQ82:BC82"/>
    <mergeCell ref="D83:E83"/>
    <mergeCell ref="F83:H83"/>
    <mergeCell ref="I83:J83"/>
    <mergeCell ref="L83:V83"/>
    <mergeCell ref="W83:AE83"/>
    <mergeCell ref="D85:E85"/>
    <mergeCell ref="F85:H85"/>
    <mergeCell ref="I85:J85"/>
    <mergeCell ref="P75:Q75"/>
    <mergeCell ref="S75:AD75"/>
    <mergeCell ref="B76:B77"/>
    <mergeCell ref="C76:BC80"/>
    <mergeCell ref="AF75:AG75"/>
    <mergeCell ref="AI75:BC75"/>
    <mergeCell ref="D75:E75"/>
    <mergeCell ref="G75:N75"/>
    <mergeCell ref="D74:E74"/>
    <mergeCell ref="G74:I74"/>
    <mergeCell ref="L74:M74"/>
    <mergeCell ref="O74:S74"/>
    <mergeCell ref="U74:V74"/>
    <mergeCell ref="AD74:AY74"/>
    <mergeCell ref="X74:AB74"/>
    <mergeCell ref="G65:H65"/>
    <mergeCell ref="J65:K65"/>
    <mergeCell ref="M65:S65"/>
    <mergeCell ref="B67:B73"/>
    <mergeCell ref="C69:BC73"/>
    <mergeCell ref="U65:V65"/>
    <mergeCell ref="AE64:AF64"/>
    <mergeCell ref="AH64:AN64"/>
    <mergeCell ref="AS64:BC64"/>
    <mergeCell ref="AE65:BC65"/>
    <mergeCell ref="AE66:BC66"/>
    <mergeCell ref="U66:V66"/>
    <mergeCell ref="X66:AD66"/>
    <mergeCell ref="AP64:AQ64"/>
    <mergeCell ref="X65:AD65"/>
    <mergeCell ref="U64:V64"/>
    <mergeCell ref="X64:AC64"/>
    <mergeCell ref="Q62:R62"/>
    <mergeCell ref="T62:AG62"/>
    <mergeCell ref="AI62:AJ62"/>
    <mergeCell ref="D63:E63"/>
    <mergeCell ref="Z61:AA61"/>
    <mergeCell ref="AC61:BC61"/>
    <mergeCell ref="AL62:BC62"/>
    <mergeCell ref="Q61:X61"/>
    <mergeCell ref="A61:A80"/>
    <mergeCell ref="D61:E61"/>
    <mergeCell ref="G61:L61"/>
    <mergeCell ref="N61:O61"/>
    <mergeCell ref="C65:F65"/>
    <mergeCell ref="B62:B63"/>
    <mergeCell ref="D62:E62"/>
    <mergeCell ref="G62:O62"/>
    <mergeCell ref="C66:F66"/>
    <mergeCell ref="G66:H66"/>
    <mergeCell ref="J66:K66"/>
    <mergeCell ref="M66:S66"/>
    <mergeCell ref="C64:F64"/>
    <mergeCell ref="G64:H64"/>
    <mergeCell ref="J64:K64"/>
    <mergeCell ref="M64:S64"/>
    <mergeCell ref="C55:BC55"/>
    <mergeCell ref="C56:BC56"/>
    <mergeCell ref="C57:BC57"/>
    <mergeCell ref="A60:B60"/>
    <mergeCell ref="C60:BC60"/>
    <mergeCell ref="C54:L54"/>
    <mergeCell ref="M54:O54"/>
    <mergeCell ref="P54:Y54"/>
    <mergeCell ref="Z54:AD54"/>
    <mergeCell ref="AE54:AG54"/>
    <mergeCell ref="T48:BC48"/>
    <mergeCell ref="J50:S50"/>
    <mergeCell ref="AK54:BC54"/>
    <mergeCell ref="C51:I51"/>
    <mergeCell ref="J51:S51"/>
    <mergeCell ref="T51:BC51"/>
    <mergeCell ref="C52:I52"/>
    <mergeCell ref="J52:S52"/>
    <mergeCell ref="T52:BC52"/>
    <mergeCell ref="T49:BC50"/>
    <mergeCell ref="C49:I49"/>
    <mergeCell ref="C53:I53"/>
    <mergeCell ref="J53:S53"/>
    <mergeCell ref="T53:BC53"/>
    <mergeCell ref="J49:S49"/>
    <mergeCell ref="C50:I50"/>
    <mergeCell ref="AH54:AJ54"/>
    <mergeCell ref="B42:B53"/>
    <mergeCell ref="C42:I42"/>
    <mergeCell ref="J42:S42"/>
    <mergeCell ref="C43:I43"/>
    <mergeCell ref="J43:S43"/>
    <mergeCell ref="C44:I44"/>
    <mergeCell ref="C45:I45"/>
    <mergeCell ref="J45:S45"/>
    <mergeCell ref="C48:I48"/>
    <mergeCell ref="J48:S48"/>
    <mergeCell ref="J44:S44"/>
    <mergeCell ref="T42:BC42"/>
    <mergeCell ref="C41:G41"/>
    <mergeCell ref="I41:J41"/>
    <mergeCell ref="T45:BC45"/>
    <mergeCell ref="C46:I46"/>
    <mergeCell ref="J46:S46"/>
    <mergeCell ref="T46:BC46"/>
    <mergeCell ref="T47:BC47"/>
    <mergeCell ref="C47:I47"/>
    <mergeCell ref="J47:S47"/>
    <mergeCell ref="T44:BC44"/>
    <mergeCell ref="T43:BC43"/>
    <mergeCell ref="U41:Y41"/>
    <mergeCell ref="AA41:AB41"/>
    <mergeCell ref="AA38:AD38"/>
    <mergeCell ref="AR40:BC40"/>
    <mergeCell ref="L41:P41"/>
    <mergeCell ref="AM41:BB41"/>
    <mergeCell ref="C39:BC39"/>
    <mergeCell ref="B40:B41"/>
    <mergeCell ref="C40:D40"/>
    <mergeCell ref="E40:G40"/>
    <mergeCell ref="H40:I40"/>
    <mergeCell ref="J40:M40"/>
    <mergeCell ref="AN40:AO40"/>
    <mergeCell ref="C15:W15"/>
    <mergeCell ref="X15:AE15"/>
    <mergeCell ref="AF15:AI15"/>
    <mergeCell ref="AZ15:BC15"/>
    <mergeCell ref="A27:B27"/>
    <mergeCell ref="C27:BC27"/>
    <mergeCell ref="A28:A57"/>
    <mergeCell ref="C28:BC28"/>
    <mergeCell ref="B29:B36"/>
    <mergeCell ref="C29:BC36"/>
    <mergeCell ref="B37:B39"/>
    <mergeCell ref="C37:F37"/>
    <mergeCell ref="G37:J37"/>
    <mergeCell ref="M37:P37"/>
    <mergeCell ref="AN37:AO37"/>
    <mergeCell ref="AR37:BC37"/>
    <mergeCell ref="C38:F38"/>
    <mergeCell ref="G38:J38"/>
    <mergeCell ref="M38:P38"/>
    <mergeCell ref="U38:X38"/>
    <mergeCell ref="U37:X37"/>
    <mergeCell ref="AA37:AD37"/>
    <mergeCell ref="AD41:AG41"/>
    <mergeCell ref="R41:S41"/>
    <mergeCell ref="A2:BC2"/>
    <mergeCell ref="A3:A26"/>
    <mergeCell ref="C3:G3"/>
    <mergeCell ref="H3:BC3"/>
    <mergeCell ref="C4:BC4"/>
    <mergeCell ref="C5:BC5"/>
    <mergeCell ref="B6:B12"/>
    <mergeCell ref="C6:AI12"/>
    <mergeCell ref="AJ6:BC12"/>
    <mergeCell ref="C13:D13"/>
    <mergeCell ref="B18:B20"/>
    <mergeCell ref="C18:BC26"/>
    <mergeCell ref="B21:B26"/>
    <mergeCell ref="E13:BC13"/>
    <mergeCell ref="C14:W14"/>
    <mergeCell ref="X14:AE14"/>
    <mergeCell ref="C16:BC16"/>
    <mergeCell ref="C17:W17"/>
    <mergeCell ref="X17:AE17"/>
    <mergeCell ref="AF17:BC17"/>
    <mergeCell ref="AJ15:AL15"/>
    <mergeCell ref="AM15:AS15"/>
    <mergeCell ref="AT15:AY15"/>
    <mergeCell ref="AF14:BC14"/>
  </mergeCells>
  <phoneticPr fontId="57"/>
  <conditionalFormatting sqref="C3">
    <cfRule type="containsBlanks" dxfId="87" priority="1" stopIfTrue="1">
      <formula>LEN(TRIM(C3))=0</formula>
    </cfRule>
  </conditionalFormatting>
  <conditionalFormatting sqref="C6">
    <cfRule type="expression" dxfId="86" priority="2" stopIfTrue="1">
      <formula>AND($C$6:$AI$12="")</formula>
    </cfRule>
  </conditionalFormatting>
  <conditionalFormatting sqref="C18">
    <cfRule type="expression" dxfId="85" priority="3" stopIfTrue="1">
      <formula>AND($C$18:$BC$24="")</formula>
    </cfRule>
  </conditionalFormatting>
  <conditionalFormatting sqref="C28">
    <cfRule type="expression" dxfId="84" priority="4" stopIfTrue="1">
      <formula>AND(C28="",C29:BC35="")</formula>
    </cfRule>
  </conditionalFormatting>
  <conditionalFormatting sqref="C29">
    <cfRule type="expression" dxfId="83" priority="5" stopIfTrue="1">
      <formula>AND($C$28="",$C$29:$BC$36="")</formula>
    </cfRule>
  </conditionalFormatting>
  <conditionalFormatting sqref="C104">
    <cfRule type="containsBlanks" dxfId="82" priority="6" stopIfTrue="1">
      <formula>LEN(TRIM(C104))=0</formula>
    </cfRule>
  </conditionalFormatting>
  <conditionalFormatting sqref="C54:L54">
    <cfRule type="expression" dxfId="81" priority="7" stopIfTrue="1">
      <formula>AND(C54="",P54="",AE54="")</formula>
    </cfRule>
  </conditionalFormatting>
  <conditionalFormatting sqref="C92:T92">
    <cfRule type="expression" dxfId="80" priority="8" stopIfTrue="1">
      <formula>AND($C$92="",$Y$92="")</formula>
    </cfRule>
  </conditionalFormatting>
  <conditionalFormatting sqref="C14:W15">
    <cfRule type="containsBlanks" dxfId="79" priority="9" stopIfTrue="1">
      <formula>LEN(TRIM(C14))=0</formula>
    </cfRule>
  </conditionalFormatting>
  <conditionalFormatting sqref="C17:W17">
    <cfRule type="containsBlanks" dxfId="78" priority="32" stopIfTrue="1">
      <formula>LEN(TRIM(C3))=0</formula>
    </cfRule>
  </conditionalFormatting>
  <conditionalFormatting sqref="C97:W99">
    <cfRule type="expression" dxfId="77" priority="10" stopIfTrue="1">
      <formula>AND($C$96="",$C$97="")</formula>
    </cfRule>
  </conditionalFormatting>
  <conditionalFormatting sqref="C99:W99">
    <cfRule type="containsBlanks" dxfId="76" priority="11" stopIfTrue="1">
      <formula>LEN(TRIM(C99))=0</formula>
    </cfRule>
  </conditionalFormatting>
  <conditionalFormatting sqref="C4:BC5">
    <cfRule type="containsBlanks" dxfId="75" priority="28" stopIfTrue="1">
      <formula>LEN(TRIM(C3))=0</formula>
    </cfRule>
  </conditionalFormatting>
  <conditionalFormatting sqref="C55:BC55">
    <cfRule type="containsBlanks" dxfId="74" priority="12" stopIfTrue="1">
      <formula>LEN(TRIM(C55))=0</formula>
    </cfRule>
  </conditionalFormatting>
  <conditionalFormatting sqref="C57:BC57">
    <cfRule type="containsBlanks" dxfId="73" priority="13" stopIfTrue="1">
      <formula>LEN(TRIM(C57))=0</formula>
    </cfRule>
  </conditionalFormatting>
  <conditionalFormatting sqref="C69:BC73">
    <cfRule type="containsBlanks" dxfId="72" priority="14" stopIfTrue="1">
      <formula>LEN(TRIM(C69))=0</formula>
    </cfRule>
  </conditionalFormatting>
  <conditionalFormatting sqref="D61:E61">
    <cfRule type="expression" dxfId="71" priority="15" stopIfTrue="1">
      <formula>AND(D61="",N61="",Z61="",D62="",Q62="",AI62="",D63="")</formula>
    </cfRule>
  </conditionalFormatting>
  <conditionalFormatting sqref="D62:E62">
    <cfRule type="expression" dxfId="70" priority="16" stopIfTrue="1">
      <formula>AND(D61="",N61="",Z61="",D62="",Q62="",AI62="",D63="")</formula>
    </cfRule>
  </conditionalFormatting>
  <conditionalFormatting sqref="D63:E63">
    <cfRule type="expression" dxfId="69" priority="17" stopIfTrue="1">
      <formula>AND(D61="",N61="",Z61="",D62="",Q62="",AI62="",D63="")</formula>
    </cfRule>
  </conditionalFormatting>
  <conditionalFormatting sqref="D74:E74">
    <cfRule type="expression" dxfId="68" priority="18" stopIfTrue="1">
      <formula>AND(D74="",L74="",U74="",AD74="")</formula>
    </cfRule>
  </conditionalFormatting>
  <conditionalFormatting sqref="D75:E75">
    <cfRule type="expression" dxfId="67" priority="19" stopIfTrue="1">
      <formula>IF(OR(D74="●",U74="●",AD74&lt;&gt;""),AND(D75="",P75="",AF75=""))</formula>
    </cfRule>
  </conditionalFormatting>
  <conditionalFormatting sqref="D82:E86">
    <cfRule type="expression" dxfId="66" priority="20" stopIfTrue="1">
      <formula>AND(D82="有",I82="無")</formula>
    </cfRule>
  </conditionalFormatting>
  <conditionalFormatting sqref="D91:E91">
    <cfRule type="expression" dxfId="65" priority="21" stopIfTrue="1">
      <formula>AND(D91="",P91="",AB91="",AK91="")</formula>
    </cfRule>
  </conditionalFormatting>
  <conditionalFormatting sqref="D94:E94">
    <cfRule type="expression" dxfId="64" priority="22" stopIfTrue="1">
      <formula>AND(D94="可",I94="否")</formula>
    </cfRule>
    <cfRule type="expression" dxfId="63" priority="23" stopIfTrue="1">
      <formula>AND(D94="有",I94="無")</formula>
    </cfRule>
  </conditionalFormatting>
  <conditionalFormatting sqref="E13">
    <cfRule type="containsBlanks" dxfId="62" priority="29" stopIfTrue="1">
      <formula>LEN(TRIM(C3))=0</formula>
    </cfRule>
  </conditionalFormatting>
  <conditionalFormatting sqref="E95">
    <cfRule type="expression" dxfId="61" priority="24" stopIfTrue="1">
      <formula>$E$95=""</formula>
    </cfRule>
  </conditionalFormatting>
  <conditionalFormatting sqref="E40:G40">
    <cfRule type="expression" dxfId="60" priority="25" stopIfTrue="1">
      <formula>AND(E40="",AN40="")</formula>
    </cfRule>
  </conditionalFormatting>
  <conditionalFormatting sqref="G37:J38">
    <cfRule type="expression" dxfId="59" priority="26" stopIfTrue="1">
      <formula>AND(G37="",M37="",U37="",AA37="",AN37="")</formula>
    </cfRule>
  </conditionalFormatting>
  <conditionalFormatting sqref="H3">
    <cfRule type="containsBlanks" dxfId="58" priority="27" stopIfTrue="1">
      <formula>LEN(TRIM(C3))=0</formula>
    </cfRule>
  </conditionalFormatting>
  <conditionalFormatting sqref="I64:I66">
    <cfRule type="expression" dxfId="57" priority="34" stopIfTrue="1">
      <formula>AND($J$62="",$S$62="",$AD$62="",$AO$62="",$J$64="",$S$64="",$J$65="",$S$65="")</formula>
    </cfRule>
  </conditionalFormatting>
  <conditionalFormatting sqref="I41:J41">
    <cfRule type="expression" dxfId="56" priority="35" stopIfTrue="1">
      <formula>AND(I41="",R41="",AA41="",AM41="")</formula>
    </cfRule>
  </conditionalFormatting>
  <conditionalFormatting sqref="I82:J83">
    <cfRule type="expression" dxfId="55" priority="36" stopIfTrue="1">
      <formula>AND(D82="有",I82="無")</formula>
    </cfRule>
  </conditionalFormatting>
  <conditionalFormatting sqref="I84:J84">
    <cfRule type="expression" dxfId="54" priority="37" stopIfTrue="1">
      <formula>AND(D84="有",I84="無")</formula>
    </cfRule>
  </conditionalFormatting>
  <conditionalFormatting sqref="I85:J86">
    <cfRule type="expression" dxfId="53" priority="38" stopIfTrue="1">
      <formula>AND(D85="有",I85="無")</formula>
    </cfRule>
  </conditionalFormatting>
  <conditionalFormatting sqref="I94:J94">
    <cfRule type="expression" dxfId="52" priority="39" stopIfTrue="1">
      <formula>AND(D94="可",I94="否")</formula>
    </cfRule>
    <cfRule type="expression" dxfId="51" priority="40" stopIfTrue="1">
      <formula>AND(D94="有",I94="無")</formula>
    </cfRule>
  </conditionalFormatting>
  <conditionalFormatting sqref="J64:K64">
    <cfRule type="expression" priority="41" stopIfTrue="1">
      <formula>AND(D61="",N61="",Z61="",D62="",Q62="",AI62="",D63="")</formula>
    </cfRule>
    <cfRule type="expression" dxfId="50" priority="42" stopIfTrue="1">
      <formula>IF(OR(D61="●",N61="●",Z61="●",D62="●"),AND(J64="",U64="",AE64="",AP64="",J65="",U65=""))</formula>
    </cfRule>
  </conditionalFormatting>
  <conditionalFormatting sqref="J65:K65">
    <cfRule type="expression" dxfId="49" priority="43" stopIfTrue="1">
      <formula>IF(OR(D61="●",N61="●",Z61="●",D62="●",AI62="●"),AND(J64="",U64="",AE64="",AP64="",J65="",U65="",J65="",U65=""))</formula>
    </cfRule>
  </conditionalFormatting>
  <conditionalFormatting sqref="J66:K66">
    <cfRule type="expression" dxfId="48" priority="44" stopIfTrue="1">
      <formula>IF(OR(D61&lt;&gt;"",Q62&lt;&gt;""),IF(J66="",U66=""))</formula>
    </cfRule>
  </conditionalFormatting>
  <conditionalFormatting sqref="L74:M74">
    <cfRule type="expression" dxfId="47" priority="45" stopIfTrue="1">
      <formula>AND(D74="",L74="",U74="",AD74="")</formula>
    </cfRule>
  </conditionalFormatting>
  <conditionalFormatting sqref="M37:M38">
    <cfRule type="expression" dxfId="46" priority="46" stopIfTrue="1">
      <formula>AND(G37="",M37="",U37="",AA37="",AN37="")</formula>
    </cfRule>
  </conditionalFormatting>
  <conditionalFormatting sqref="N61:O61">
    <cfRule type="expression" dxfId="45" priority="47" stopIfTrue="1">
      <formula>AND(D61="",N61="",Z61="",D62="",Q62="",AI62="",D63="")</formula>
    </cfRule>
  </conditionalFormatting>
  <conditionalFormatting sqref="P75:Q75">
    <cfRule type="expression" dxfId="44" priority="48" stopIfTrue="1">
      <formula>IF(OR(D74="●",U74="●",AD74&lt;&gt;""),AND(D75="",P75="",AF75=""))</formula>
    </cfRule>
  </conditionalFormatting>
  <conditionalFormatting sqref="P91:Q91">
    <cfRule type="expression" dxfId="43" priority="49" stopIfTrue="1">
      <formula>AND(D91="",P91="",AB91="",AK91="")</formula>
    </cfRule>
  </conditionalFormatting>
  <conditionalFormatting sqref="P54:Y54">
    <cfRule type="expression" dxfId="42" priority="50" stopIfTrue="1">
      <formula>AND(C54="",P54="",AE54="")</formula>
    </cfRule>
  </conditionalFormatting>
  <conditionalFormatting sqref="Q62:R62">
    <cfRule type="expression" dxfId="41" priority="51" stopIfTrue="1">
      <formula>AND(D61="",N61="",Z61="",D62="",Q62="",AI62="",D63="")</formula>
    </cfRule>
  </conditionalFormatting>
  <conditionalFormatting sqref="R41:S41">
    <cfRule type="expression" dxfId="40" priority="52" stopIfTrue="1">
      <formula>AND(I41="",R41="",AA41="",AM41="")</formula>
    </cfRule>
  </conditionalFormatting>
  <conditionalFormatting sqref="T64:T66">
    <cfRule type="expression" dxfId="39" priority="53" stopIfTrue="1">
      <formula>AND($J$62="",$S$62="",$AD$62="",$AO$62="",$J$64="",$S$64="",$J$65="",$S$65="")</formula>
    </cfRule>
  </conditionalFormatting>
  <conditionalFormatting sqref="U37:U38">
    <cfRule type="expression" dxfId="38" priority="54" stopIfTrue="1">
      <formula>AND(G37="",M37="",U37="",AA37="",AN37="")</formula>
    </cfRule>
  </conditionalFormatting>
  <conditionalFormatting sqref="U64:V64">
    <cfRule type="expression" dxfId="37" priority="55" stopIfTrue="1">
      <formula>IF(OR(D61="●",N61="●",Z61="●",D62="●"),AND(J64="",U64="",AE64="",AP64="",J65="",U65=""))</formula>
    </cfRule>
  </conditionalFormatting>
  <conditionalFormatting sqref="U65:V65">
    <cfRule type="expression" dxfId="36" priority="56" stopIfTrue="1">
      <formula>IF(OR(D61="●",N61="●",Z61="●",D62="●",AI62="●"),AND(J64="",U64="",AE64="",AP64="",J65="",U65="",J65="",U65=""))</formula>
    </cfRule>
  </conditionalFormatting>
  <conditionalFormatting sqref="U66:V66">
    <cfRule type="expression" dxfId="35" priority="57" stopIfTrue="1">
      <formula>IF(OR(D61&lt;&gt;"",Q62&lt;&gt;""),IF(J66="",U66=""))</formula>
    </cfRule>
  </conditionalFormatting>
  <conditionalFormatting sqref="U74:V74">
    <cfRule type="expression" dxfId="34" priority="58" stopIfTrue="1">
      <formula>AND(D74="",L74="",U74="",AD74="")</formula>
    </cfRule>
  </conditionalFormatting>
  <conditionalFormatting sqref="W65:X66">
    <cfRule type="expression" dxfId="33" priority="59" stopIfTrue="1">
      <formula>AND($J$62="",$S$62="",$AD$62="",$AO$62="",$J$64="",$S$64="",$J$65="",$S$65="")</formula>
    </cfRule>
  </conditionalFormatting>
  <conditionalFormatting sqref="X94:AD94">
    <cfRule type="expression" dxfId="32" priority="60" stopIfTrue="1">
      <formula>AND($I$94="",$X$94="",$AH$94="")</formula>
    </cfRule>
  </conditionalFormatting>
  <conditionalFormatting sqref="Y92:Z92">
    <cfRule type="expression" dxfId="31" priority="62" stopIfTrue="1">
      <formula>AND($C$92="",$Y$92="")</formula>
    </cfRule>
  </conditionalFormatting>
  <conditionalFormatting sqref="Z61:AA61">
    <cfRule type="expression" dxfId="30" priority="63" stopIfTrue="1">
      <formula>AND(D61="",N61="",Z61="",D62="",Q62="",AI62="",D63="")</formula>
    </cfRule>
  </conditionalFormatting>
  <conditionalFormatting sqref="AA37:AA38">
    <cfRule type="expression" dxfId="29" priority="64" stopIfTrue="1">
      <formula>AND(G37="",M37="",U37="",AA37="",AN37="")</formula>
    </cfRule>
  </conditionalFormatting>
  <conditionalFormatting sqref="AA41:AB41">
    <cfRule type="expression" dxfId="28" priority="65" stopIfTrue="1">
      <formula>AND(I41="",R41="",AA41="",AM41="")</formula>
    </cfRule>
  </conditionalFormatting>
  <conditionalFormatting sqref="AB91:AC91">
    <cfRule type="expression" dxfId="27" priority="66" stopIfTrue="1">
      <formula>AND(D91="",P91="",AB91="",AK91="")</formula>
    </cfRule>
  </conditionalFormatting>
  <conditionalFormatting sqref="AD64">
    <cfRule type="expression" dxfId="26" priority="67" stopIfTrue="1">
      <formula>AND($J$62="",$S$62="",$AD$62="",$AO$62="",$J$64="",$S$64="",$J$65="",$S$65="")</formula>
    </cfRule>
  </conditionalFormatting>
  <conditionalFormatting sqref="AE65">
    <cfRule type="expression" dxfId="25" priority="69" stopIfTrue="1">
      <formula>AND($J$62="",$S$62="",$AD$62="",$AO$62="",$J$64="",$S$64="",$J$65="",$S$65="")</formula>
    </cfRule>
  </conditionalFormatting>
  <conditionalFormatting sqref="AE64:AF64">
    <cfRule type="expression" dxfId="24" priority="70" stopIfTrue="1">
      <formula>IF(OR(D61="●",N61="●",Z61="●",D62="●"),AND(J64="",U64="",AE64="",AP64="",J65="",U65=""))</formula>
    </cfRule>
  </conditionalFormatting>
  <conditionalFormatting sqref="AE97:BC98">
    <cfRule type="containsBlanks" dxfId="23" priority="71" stopIfTrue="1">
      <formula>LEN(TRIM(AE97))=0</formula>
    </cfRule>
  </conditionalFormatting>
  <conditionalFormatting sqref="AF75:AG75">
    <cfRule type="expression" dxfId="22" priority="72" stopIfTrue="1">
      <formula>IF(OR(D74="●",U74="●",AD74&lt;&gt;""),AND(D75="",P75="",AF75=""))</formula>
    </cfRule>
  </conditionalFormatting>
  <conditionalFormatting sqref="AF15:AI15">
    <cfRule type="containsBlanks" dxfId="21" priority="30" stopIfTrue="1">
      <formula>LEN(TRIM(C3))=0</formula>
    </cfRule>
  </conditionalFormatting>
  <conditionalFormatting sqref="AF14:BC14">
    <cfRule type="containsBlanks" dxfId="20" priority="73" stopIfTrue="1">
      <formula>LEN(TRIM(AF14))=0</formula>
    </cfRule>
  </conditionalFormatting>
  <conditionalFormatting sqref="AF17:BC17">
    <cfRule type="containsBlanks" dxfId="19" priority="33" stopIfTrue="1">
      <formula>LEN(TRIM(C3))=0</formula>
    </cfRule>
  </conditionalFormatting>
  <conditionalFormatting sqref="AG82:AI82">
    <cfRule type="expression" dxfId="18" priority="74" stopIfTrue="1">
      <formula>AND(AG82="有",AM82="無")</formula>
    </cfRule>
  </conditionalFormatting>
  <conditionalFormatting sqref="AG83:AI83">
    <cfRule type="expression" dxfId="17" priority="75" stopIfTrue="1">
      <formula>AND(AG83="可",AL83="不可",AS83="無")</formula>
    </cfRule>
  </conditionalFormatting>
  <conditionalFormatting sqref="AG84:AI86">
    <cfRule type="expression" dxfId="16" priority="76" stopIfTrue="1">
      <formula>AND(AG84="有",AM84="無")</formula>
    </cfRule>
  </conditionalFormatting>
  <conditionalFormatting sqref="AH94:AM94">
    <cfRule type="expression" dxfId="15" priority="61" stopIfTrue="1">
      <formula>AND($I$94="",$X$94="",$AH$94="")</formula>
    </cfRule>
  </conditionalFormatting>
  <conditionalFormatting sqref="AI62:AJ62">
    <cfRule type="expression" dxfId="14" priority="77" stopIfTrue="1">
      <formula>AND(D61="",N61="",Z61="",D62="",Q62="",AI62="",D63="")</formula>
    </cfRule>
  </conditionalFormatting>
  <conditionalFormatting sqref="AL83:AO83">
    <cfRule type="expression" dxfId="13" priority="78" stopIfTrue="1">
      <formula>AND(AG83="可",AL83="不可",AS83="無")</formula>
    </cfRule>
  </conditionalFormatting>
  <conditionalFormatting sqref="AM41">
    <cfRule type="expression" dxfId="12" priority="79" stopIfTrue="1">
      <formula>AND(I41="",R41="",AA41="",AM41="")</formula>
    </cfRule>
  </conditionalFormatting>
  <conditionalFormatting sqref="AM82:AO82">
    <cfRule type="expression" dxfId="11" priority="80" stopIfTrue="1">
      <formula>AND(AG82="有",AM82="無")</formula>
    </cfRule>
  </conditionalFormatting>
  <conditionalFormatting sqref="AM84:AO86">
    <cfRule type="expression" dxfId="10" priority="81" stopIfTrue="1">
      <formula>AND(AG84="有",AM84="無")</formula>
    </cfRule>
  </conditionalFormatting>
  <conditionalFormatting sqref="AN37:AO37">
    <cfRule type="expression" dxfId="9" priority="82" stopIfTrue="1">
      <formula>AND(G37="",M37="",U37="",AA37="",AN37="")</formula>
    </cfRule>
  </conditionalFormatting>
  <conditionalFormatting sqref="AN40:AO40">
    <cfRule type="expression" dxfId="8" priority="83" stopIfTrue="1">
      <formula>AND(E40="",AN40="")</formula>
    </cfRule>
  </conditionalFormatting>
  <conditionalFormatting sqref="AO64">
    <cfRule type="expression" dxfId="7" priority="68" stopIfTrue="1">
      <formula>AND($J$62="",$S$62="",$AD$62="",$AO$62="",$J$64="",$S$64="",$J$65="",$S$65="")</formula>
    </cfRule>
  </conditionalFormatting>
  <conditionalFormatting sqref="AP64:AQ64">
    <cfRule type="expression" dxfId="6" priority="84" stopIfTrue="1">
      <formula>IF(OR(D61="●",N61="●",Z61="●",D62="●"),AND(J64="",U64="",AE64="",AP64="",J65="",U65=""))</formula>
    </cfRule>
  </conditionalFormatting>
  <conditionalFormatting sqref="AS83:AU83">
    <cfRule type="expression" dxfId="5" priority="85" stopIfTrue="1">
      <formula>AND(AG83="可",AL83="不可",AS83="無")</formula>
    </cfRule>
  </conditionalFormatting>
  <conditionalFormatting sqref="AT15">
    <cfRule type="containsBlanks" dxfId="4" priority="31" stopIfTrue="1">
      <formula>LEN(TRIM(C3))=0</formula>
    </cfRule>
  </conditionalFormatting>
  <dataValidations count="14">
    <dataValidation type="list" allowBlank="1" showInputMessage="1" showErrorMessage="1" sqref="Z61:AA61 Y92:Z92 U74:V74 U64:U66 R41:S41 Q62:R62 P91:Q91 P75:Q75 N61:O61 L74:M74 J64:J66 I41:J41 D61:E63 D74:E75 D91:E91 AP64 AN37:AO37 AN40:AO40 AI62:AJ62 AF75:AG75 AE64 AB91:AC91 AA41:AB41" xr:uid="{00000000-0002-0000-0100-000000000000}">
      <formula1>"●,"</formula1>
    </dataValidation>
    <dataValidation allowBlank="1" showInputMessage="1" showErrorMessage="1" prompt="実習先が所在地と異なる場合はご記入ください" sqref="C56:BC56" xr:uid="{00000000-0002-0000-0100-000001000000}"/>
    <dataValidation allowBlank="1" showInputMessage="1" showErrorMessage="1" prompt="マッチング無の際に延長する場合は、延長時の締切日についてご記入下さい。" sqref="AH94:AM94 X94:AD94" xr:uid="{00000000-0002-0000-0100-000002000000}"/>
    <dataValidation allowBlank="1" showInputMessage="1" showErrorMessage="1" sqref="H3 C3 C14:W15 AF14:BC14" xr:uid="{00000000-0002-0000-0100-000011000000}"/>
    <dataValidation type="list" allowBlank="1" showInputMessage="1" showErrorMessage="1" sqref="D82:E86 AG82:AI82 AG84:AI86" xr:uid="{00000000-0002-0000-0100-000012000000}">
      <formula1>"有,"</formula1>
    </dataValidation>
    <dataValidation type="list" allowBlank="1" showInputMessage="1" showErrorMessage="1" sqref="D94:E94 AG83:AI83" xr:uid="{00000000-0002-0000-0100-000017000000}">
      <formula1>"可,"</formula1>
    </dataValidation>
    <dataValidation type="list" allowBlank="1" showInputMessage="1" showErrorMessage="1" sqref="AL83:AO83" xr:uid="{00000000-0002-0000-0100-00002D000000}">
      <formula1>"不可,"</formula1>
    </dataValidation>
    <dataValidation type="list" allowBlank="1" showInputMessage="1" showErrorMessage="1" sqref="I82:J86 AS83:AU83 AM82:AO82 AM84:AO86" xr:uid="{00000000-0002-0000-0100-000032000000}">
      <formula1>"無,"</formula1>
    </dataValidation>
    <dataValidation allowBlank="1" showErrorMessage="1" sqref="C104 X104 E96" xr:uid="{00000000-0002-0000-0100-000064000000}"/>
    <dataValidation allowBlank="1" showErrorMessage="1" prompt="インターンシップでの事務連絡、書類送付等をさせて頂く際のご担当者名をご記入ください。_x000a_学校担当者・フォーラム事務局担当のみ使用させていただきます。_x000a_（学生へは受入れが決定するまで公開をいたしません）" sqref="C103:W103" xr:uid="{00000000-0002-0000-0100-000065000000}"/>
    <dataValidation allowBlank="1" showInputMessage="1" showErrorMessage="1" prompt="インターンシップでの担当者名をご記入ください。_x000a_学校担当者・フォーラム事務局担当のみ使用させていただきます。_x000a_（学生へは受入れが決定するまで公開をいたしません）" sqref="C97:W97" xr:uid="{00000000-0002-0000-0100-000068000000}"/>
    <dataValidation type="whole" allowBlank="1" showInputMessage="1" showErrorMessage="1" error="実習日数は原則として、5日間以上です" sqref="E40:G40" xr:uid="{00000000-0002-0000-0100-000075000000}">
      <formula1>5</formula1>
      <formula2>15</formula2>
    </dataValidation>
    <dataValidation allowBlank="1" showInputMessage="1" showErrorMessage="1" prompt="スペースは入れずに半角にて入力ください (例：802-0082）" sqref="E13" xr:uid="{00000000-0002-0000-0100-00007D000000}"/>
    <dataValidation type="list" allowBlank="1" showInputMessage="1" showErrorMessage="1" sqref="I94:J94" xr:uid="{00000000-0002-0000-0100-000093000000}">
      <formula1>"否,"</formula1>
    </dataValidation>
  </dataValidations>
  <hyperlinks>
    <hyperlink ref="O105" r:id="rId1" xr:uid="{00000000-0004-0000-0100-000000000000}"/>
    <hyperlink ref="P105" r:id="rId2" display="mailto:info-jinzai@kpec.or.jp" xr:uid="{00000000-0004-0000-0100-000001000000}"/>
    <hyperlink ref="Q105" r:id="rId3" display="mailto:info-jinzai@kpec.or.jp" xr:uid="{00000000-0004-0000-0100-000002000000}"/>
    <hyperlink ref="R105" r:id="rId4" display="mailto:info-jinzai@kpec.or.jp" xr:uid="{00000000-0004-0000-0100-000003000000}"/>
    <hyperlink ref="S105" r:id="rId5" display="mailto:info-jinzai@kpec.or.jp" xr:uid="{00000000-0004-0000-0100-000004000000}"/>
    <hyperlink ref="T105" r:id="rId6" display="mailto:info-jinzai@kpec.or.jp" xr:uid="{00000000-0004-0000-0100-000005000000}"/>
    <hyperlink ref="U105" r:id="rId7" display="mailto:info-jinzai@kpec.or.jp" xr:uid="{00000000-0004-0000-0100-000006000000}"/>
    <hyperlink ref="V105" r:id="rId8" display="mailto:info-jinzai@kpec.or.jp" xr:uid="{00000000-0004-0000-0100-000007000000}"/>
    <hyperlink ref="W105" r:id="rId9" display="mailto:info-jinzai@kpec.or.jp" xr:uid="{00000000-0004-0000-0100-000008000000}"/>
    <hyperlink ref="X105" r:id="rId10" display="mailto:info-jinzai@kpec.or.jp" xr:uid="{00000000-0004-0000-0100-000009000000}"/>
    <hyperlink ref="Y105" r:id="rId11" display="mailto:info-jinzai@kpec.or.jp" xr:uid="{00000000-0004-0000-0100-00000A000000}"/>
    <hyperlink ref="Z105" r:id="rId12" display="mailto:info-jinzai@kpec.or.jp" xr:uid="{00000000-0004-0000-0100-00000B000000}"/>
    <hyperlink ref="AA105" r:id="rId13" display="mailto:info-jinzai@kpec.or.jp" xr:uid="{00000000-0004-0000-0100-00000C000000}"/>
    <hyperlink ref="AB105" r:id="rId14" display="mailto:info-jinzai@kpec.or.jp" xr:uid="{00000000-0004-0000-0100-00000D000000}"/>
    <hyperlink ref="AC105" r:id="rId15" display="mailto:info-jinzai@kpec.or.jp" xr:uid="{00000000-0004-0000-0100-00000E000000}"/>
    <hyperlink ref="AD105" r:id="rId16" display="mailto:info-jinzai@kpec.or.jp" xr:uid="{00000000-0004-0000-0100-00000F000000}"/>
    <hyperlink ref="C16" r:id="rId17" xr:uid="{00000000-0004-0000-0100-000010000000}"/>
    <hyperlink ref="D16" r:id="rId18" display="http://www.mcon.co.jp/" xr:uid="{00000000-0004-0000-0100-000011000000}"/>
    <hyperlink ref="E16" r:id="rId19" display="http://www.mcon.co.jp/" xr:uid="{00000000-0004-0000-0100-000012000000}"/>
    <hyperlink ref="F16" r:id="rId20" display="http://www.mcon.co.jp/" xr:uid="{00000000-0004-0000-0100-000013000000}"/>
    <hyperlink ref="G16" r:id="rId21" display="http://www.mcon.co.jp/" xr:uid="{00000000-0004-0000-0100-000014000000}"/>
    <hyperlink ref="H16" r:id="rId22" display="http://www.mcon.co.jp/" xr:uid="{00000000-0004-0000-0100-000015000000}"/>
    <hyperlink ref="I16" r:id="rId23" display="http://www.mcon.co.jp/" xr:uid="{00000000-0004-0000-0100-000016000000}"/>
    <hyperlink ref="J16" r:id="rId24" display="http://www.mcon.co.jp/" xr:uid="{00000000-0004-0000-0100-000017000000}"/>
    <hyperlink ref="K16" r:id="rId25" display="http://www.mcon.co.jp/" xr:uid="{00000000-0004-0000-0100-000018000000}"/>
    <hyperlink ref="L16" r:id="rId26" display="http://www.mcon.co.jp/" xr:uid="{00000000-0004-0000-0100-000019000000}"/>
    <hyperlink ref="M16" r:id="rId27" display="http://www.mcon.co.jp/" xr:uid="{00000000-0004-0000-0100-00001A000000}"/>
    <hyperlink ref="N16" r:id="rId28" display="http://www.mcon.co.jp/" xr:uid="{00000000-0004-0000-0100-00001B000000}"/>
    <hyperlink ref="O16" r:id="rId29" display="http://www.mcon.co.jp/" xr:uid="{00000000-0004-0000-0100-00001C000000}"/>
    <hyperlink ref="P16" r:id="rId30" display="http://www.mcon.co.jp/" xr:uid="{00000000-0004-0000-0100-00001D000000}"/>
    <hyperlink ref="Q16" r:id="rId31" display="http://www.mcon.co.jp/" xr:uid="{00000000-0004-0000-0100-00001E000000}"/>
    <hyperlink ref="R16" r:id="rId32" display="http://www.mcon.co.jp/" xr:uid="{00000000-0004-0000-0100-00001F000000}"/>
    <hyperlink ref="S16" r:id="rId33" display="http://www.mcon.co.jp/" xr:uid="{00000000-0004-0000-0100-000020000000}"/>
    <hyperlink ref="T16" r:id="rId34" display="http://www.mcon.co.jp/" xr:uid="{00000000-0004-0000-0100-000021000000}"/>
    <hyperlink ref="U16" r:id="rId35" display="http://www.mcon.co.jp/" xr:uid="{00000000-0004-0000-0100-000022000000}"/>
    <hyperlink ref="V16" r:id="rId36" display="http://www.mcon.co.jp/" xr:uid="{00000000-0004-0000-0100-000023000000}"/>
    <hyperlink ref="W16" r:id="rId37" display="http://www.mcon.co.jp/" xr:uid="{00000000-0004-0000-0100-000024000000}"/>
    <hyperlink ref="X16" r:id="rId38" display="http://www.mcon.co.jp/" xr:uid="{00000000-0004-0000-0100-000025000000}"/>
    <hyperlink ref="Y16" r:id="rId39" display="http://www.mcon.co.jp/" xr:uid="{00000000-0004-0000-0100-000026000000}"/>
    <hyperlink ref="Z16" r:id="rId40" display="http://www.mcon.co.jp/" xr:uid="{00000000-0004-0000-0100-000027000000}"/>
    <hyperlink ref="AA16" r:id="rId41" display="http://www.mcon.co.jp/" xr:uid="{00000000-0004-0000-0100-000028000000}"/>
    <hyperlink ref="AB16" r:id="rId42" display="http://www.mcon.co.jp/" xr:uid="{00000000-0004-0000-0100-000029000000}"/>
    <hyperlink ref="AC16" r:id="rId43" display="http://www.mcon.co.jp/" xr:uid="{00000000-0004-0000-0100-00002A000000}"/>
    <hyperlink ref="AD16" r:id="rId44" display="http://www.mcon.co.jp/" xr:uid="{00000000-0004-0000-0100-00002B000000}"/>
    <hyperlink ref="AE16" r:id="rId45" display="http://www.mcon.co.jp/" xr:uid="{00000000-0004-0000-0100-00002C000000}"/>
    <hyperlink ref="AF16" r:id="rId46" display="http://www.mcon.co.jp/" xr:uid="{00000000-0004-0000-0100-00002D000000}"/>
    <hyperlink ref="AG16" r:id="rId47" display="http://www.mcon.co.jp/" xr:uid="{00000000-0004-0000-0100-00002E000000}"/>
    <hyperlink ref="AH16" r:id="rId48" display="http://www.mcon.co.jp/" xr:uid="{00000000-0004-0000-0100-00002F000000}"/>
    <hyperlink ref="AI16" r:id="rId49" display="http://www.mcon.co.jp/" xr:uid="{00000000-0004-0000-0100-000030000000}"/>
    <hyperlink ref="AJ16" r:id="rId50" display="http://www.mcon.co.jp/" xr:uid="{00000000-0004-0000-0100-000031000000}"/>
    <hyperlink ref="AK16" r:id="rId51" display="http://www.mcon.co.jp/" xr:uid="{00000000-0004-0000-0100-000032000000}"/>
    <hyperlink ref="AL16" r:id="rId52" display="http://www.mcon.co.jp/" xr:uid="{00000000-0004-0000-0100-000033000000}"/>
    <hyperlink ref="AM16" r:id="rId53" display="http://www.mcon.co.jp/" xr:uid="{00000000-0004-0000-0100-000034000000}"/>
    <hyperlink ref="AN16" r:id="rId54" display="http://www.mcon.co.jp/" xr:uid="{00000000-0004-0000-0100-000035000000}"/>
    <hyperlink ref="AO16" r:id="rId55" display="http://www.mcon.co.jp/" xr:uid="{00000000-0004-0000-0100-000036000000}"/>
    <hyperlink ref="AP16" r:id="rId56" display="http://www.mcon.co.jp/" xr:uid="{00000000-0004-0000-0100-000037000000}"/>
    <hyperlink ref="AQ16" r:id="rId57" display="http://www.mcon.co.jp/" xr:uid="{00000000-0004-0000-0100-000038000000}"/>
    <hyperlink ref="AR16" r:id="rId58" display="http://www.mcon.co.jp/" xr:uid="{00000000-0004-0000-0100-000039000000}"/>
    <hyperlink ref="AS16" r:id="rId59" display="http://www.mcon.co.jp/" xr:uid="{00000000-0004-0000-0100-00003A000000}"/>
    <hyperlink ref="AT16" r:id="rId60" display="http://www.mcon.co.jp/" xr:uid="{00000000-0004-0000-0100-00003B000000}"/>
    <hyperlink ref="AU16" r:id="rId61" display="http://www.mcon.co.jp/" xr:uid="{00000000-0004-0000-0100-00003C000000}"/>
    <hyperlink ref="AV16" r:id="rId62" display="http://www.mcon.co.jp/" xr:uid="{00000000-0004-0000-0100-00003D000000}"/>
    <hyperlink ref="AW16" r:id="rId63" display="http://www.mcon.co.jp/" xr:uid="{00000000-0004-0000-0100-00003E000000}"/>
    <hyperlink ref="AX16" r:id="rId64" display="http://www.mcon.co.jp/" xr:uid="{00000000-0004-0000-0100-00003F000000}"/>
    <hyperlink ref="AY16" r:id="rId65" display="http://www.mcon.co.jp/" xr:uid="{00000000-0004-0000-0100-000040000000}"/>
    <hyperlink ref="AZ16" r:id="rId66" display="http://www.mcon.co.jp/" xr:uid="{00000000-0004-0000-0100-000041000000}"/>
    <hyperlink ref="BA16" r:id="rId67" display="http://www.mcon.co.jp/" xr:uid="{00000000-0004-0000-0100-000042000000}"/>
    <hyperlink ref="BB16" r:id="rId68" display="http://www.mcon.co.jp/" xr:uid="{00000000-0004-0000-0100-000043000000}"/>
    <hyperlink ref="BC16" r:id="rId69" display="http://www.mcon.co.jp/" xr:uid="{00000000-0004-0000-0100-000044000000}"/>
  </hyperlinks>
  <printOptions horizontalCentered="1"/>
  <pageMargins left="0.35433070866142002" right="0.31496062992126" top="0.35433070866142002" bottom="0.27559055118109999" header="0.19685039370078999" footer="0.19685039370078999"/>
  <pageSetup paperSize="9" scale="93" orientation="portrait"/>
  <headerFooter alignWithMargins="0">
    <oddHeader>&amp;R&amp;P／&amp;N</oddHeader>
  </headerFooter>
  <rowBreaks count="2" manualBreakCount="2">
    <brk id="26" max="54" man="1"/>
    <brk id="58" max="54" man="1"/>
  </rowBreaks>
  <drawing r:id="rId70"/>
  <legacyDrawing r:id="rId7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F7F7F"/>
    <pageSetUpPr fitToPage="1"/>
  </sheetPr>
  <dimension ref="A1:CH9"/>
  <sheetViews>
    <sheetView topLeftCell="BI1" zoomScale="70" zoomScaleNormal="70" workbookViewId="0">
      <selection activeCell="CB4" sqref="CB4"/>
    </sheetView>
  </sheetViews>
  <sheetFormatPr defaultColWidth="8.875" defaultRowHeight="13.5" outlineLevelCol="1"/>
  <cols>
    <col min="1" max="1" width="8.875" style="6"/>
    <col min="2" max="2" width="7.625" style="6" customWidth="1"/>
    <col min="3" max="3" width="5.625" style="6" customWidth="1"/>
    <col min="4" max="7" width="8.875" style="6"/>
    <col min="8" max="8" width="11.125" style="6" customWidth="1"/>
    <col min="9" max="11" width="11.125" style="6" customWidth="1" outlineLevel="1"/>
    <col min="12" max="12" width="8.625" style="9" customWidth="1" outlineLevel="1"/>
    <col min="13" max="13" width="7.625" style="9" customWidth="1" outlineLevel="1"/>
    <col min="14" max="15" width="10.125" style="6" customWidth="1" outlineLevel="1"/>
    <col min="16" max="16" width="12" style="6" customWidth="1" outlineLevel="1"/>
    <col min="17" max="18" width="8.875" style="6"/>
    <col min="19" max="19" width="19.875" style="6" customWidth="1"/>
    <col min="20" max="20" width="13.5" style="6" customWidth="1"/>
    <col min="21" max="23" width="13" style="10" customWidth="1"/>
    <col min="24" max="25" width="11.375" style="10" customWidth="1"/>
    <col min="26" max="26" width="12.5" style="10" customWidth="1"/>
    <col min="27" max="27" width="10.125" style="6" customWidth="1"/>
    <col min="28" max="28" width="12.5" style="10" customWidth="1"/>
    <col min="29" max="29" width="8.875" style="10"/>
    <col min="30" max="30" width="8.875" style="6"/>
    <col min="31" max="31" width="21.125" style="6" customWidth="1"/>
    <col min="32" max="32" width="8.875" style="6"/>
    <col min="33" max="33" width="8.875" style="10"/>
    <col min="34" max="34" width="10.125" style="10" customWidth="1"/>
    <col min="35" max="44" width="8.875" style="10"/>
    <col min="45" max="45" width="22" style="26" customWidth="1"/>
    <col min="46" max="46" width="9.125" style="6" customWidth="1"/>
    <col min="47" max="47" width="15.125" style="6" customWidth="1"/>
    <col min="48" max="48" width="18" style="6" customWidth="1"/>
    <col min="49" max="49" width="18.625" style="26" customWidth="1"/>
    <col min="50" max="50" width="5.625" style="6" customWidth="1"/>
    <col min="51" max="59" width="4.625" style="6" customWidth="1"/>
    <col min="60" max="60" width="8.5" style="6" customWidth="1"/>
    <col min="61" max="61" width="15.125" style="6" customWidth="1"/>
    <col min="62" max="62" width="18" style="6" customWidth="1"/>
    <col min="63" max="63" width="8.875" style="6"/>
    <col min="64" max="65" width="11.125" style="42" customWidth="1"/>
    <col min="66" max="66" width="7.125" style="6" customWidth="1"/>
    <col min="67" max="67" width="19.375" style="26" customWidth="1"/>
    <col min="68" max="68" width="10.125" style="6" customWidth="1"/>
    <col min="69" max="69" width="8.875" style="6"/>
    <col min="70" max="70" width="10.625" style="6" customWidth="1"/>
    <col min="71" max="71" width="17.625" style="6" customWidth="1"/>
    <col min="72" max="72" width="15.875" style="6" customWidth="1"/>
    <col min="73" max="73" width="15.625" style="6" customWidth="1"/>
    <col min="74" max="75" width="8.875" style="6"/>
    <col min="76" max="76" width="9.125" style="6" customWidth="1"/>
    <col min="77" max="79" width="8.875" style="6"/>
    <col min="80" max="80" width="10.625" style="6" customWidth="1"/>
    <col min="81" max="82" width="13" style="10" customWidth="1"/>
    <col min="83" max="83" width="11.375" style="10" customWidth="1"/>
    <col min="84" max="84" width="9.125" style="6" customWidth="1"/>
    <col min="85" max="85" width="11.125" style="42" customWidth="1"/>
    <col min="86" max="86" width="8.875" style="6"/>
  </cols>
  <sheetData>
    <row r="1" spans="1:86" s="17" customFormat="1" ht="15" customHeight="1">
      <c r="A1" s="19"/>
      <c r="B1" s="20"/>
      <c r="C1" s="20"/>
      <c r="D1" s="20"/>
      <c r="E1" s="21"/>
      <c r="F1" s="584" t="s">
        <v>198</v>
      </c>
      <c r="G1" s="585"/>
      <c r="H1" s="585"/>
      <c r="I1" s="585"/>
      <c r="J1" s="585"/>
      <c r="K1" s="585"/>
      <c r="L1" s="585"/>
      <c r="M1" s="585"/>
      <c r="N1" s="585"/>
      <c r="O1" s="585"/>
      <c r="P1" s="585"/>
      <c r="Q1" s="585"/>
      <c r="R1" s="586"/>
      <c r="S1" s="198"/>
      <c r="T1" s="584" t="s">
        <v>22</v>
      </c>
      <c r="U1" s="585"/>
      <c r="V1" s="585"/>
      <c r="W1" s="585"/>
      <c r="X1" s="585"/>
      <c r="Y1" s="585"/>
      <c r="Z1" s="585"/>
      <c r="AA1" s="585"/>
      <c r="AB1" s="585"/>
      <c r="AC1" s="585"/>
      <c r="AD1" s="585"/>
      <c r="AE1" s="585"/>
      <c r="AF1" s="586"/>
      <c r="AG1" s="198"/>
      <c r="AH1" s="198"/>
      <c r="AI1" s="198"/>
      <c r="AJ1" s="198"/>
      <c r="AK1" s="198"/>
      <c r="AL1" s="198"/>
      <c r="AM1" s="197" t="s">
        <v>51</v>
      </c>
      <c r="AN1" s="198"/>
      <c r="AO1" s="198"/>
      <c r="AP1" s="198"/>
      <c r="AQ1" s="198"/>
      <c r="AR1" s="198"/>
      <c r="AS1" s="28"/>
      <c r="AT1" s="28"/>
      <c r="AU1" s="28"/>
      <c r="AV1" s="28"/>
      <c r="AW1" s="28"/>
      <c r="AX1" s="584" t="s">
        <v>83</v>
      </c>
      <c r="AY1" s="585"/>
      <c r="AZ1" s="585"/>
      <c r="BA1" s="585"/>
      <c r="BB1" s="585"/>
      <c r="BC1" s="585"/>
      <c r="BD1" s="585"/>
      <c r="BE1" s="585"/>
      <c r="BF1" s="585"/>
      <c r="BG1" s="585"/>
      <c r="BH1" s="586"/>
      <c r="BI1" s="28"/>
      <c r="BJ1" s="28"/>
      <c r="BK1" s="28"/>
      <c r="BL1" s="40"/>
      <c r="BM1" s="40"/>
      <c r="BN1" s="584" t="s">
        <v>199</v>
      </c>
      <c r="BO1" s="586"/>
      <c r="BP1" s="584" t="s">
        <v>200</v>
      </c>
      <c r="BQ1" s="585"/>
      <c r="BR1" s="585"/>
      <c r="BS1" s="585"/>
      <c r="BT1" s="585"/>
      <c r="BU1" s="586"/>
      <c r="BV1" s="584" t="s">
        <v>201</v>
      </c>
      <c r="BW1" s="585"/>
      <c r="BX1" s="585"/>
      <c r="BY1" s="585"/>
      <c r="BZ1" s="585"/>
      <c r="CA1" s="586"/>
      <c r="CB1" s="18"/>
      <c r="CC1" s="45"/>
      <c r="CD1" s="45"/>
      <c r="CE1" s="45"/>
      <c r="CF1" s="28"/>
      <c r="CG1" s="40"/>
    </row>
    <row r="2" spans="1:86" s="147" customFormat="1" ht="46.5" customHeight="1">
      <c r="A2" s="120" t="s">
        <v>202</v>
      </c>
      <c r="B2" s="122" t="s">
        <v>203</v>
      </c>
      <c r="C2" s="123" t="s">
        <v>204</v>
      </c>
      <c r="D2" s="121" t="s">
        <v>205</v>
      </c>
      <c r="E2" s="124" t="s">
        <v>206</v>
      </c>
      <c r="F2" s="125" t="s">
        <v>6</v>
      </c>
      <c r="G2" s="126" t="s">
        <v>7</v>
      </c>
      <c r="H2" s="126" t="s">
        <v>207</v>
      </c>
      <c r="I2" s="126" t="s">
        <v>9</v>
      </c>
      <c r="J2" s="126" t="s">
        <v>11</v>
      </c>
      <c r="K2" s="127" t="s">
        <v>12</v>
      </c>
      <c r="L2" s="128" t="s">
        <v>208</v>
      </c>
      <c r="M2" s="129" t="s">
        <v>27</v>
      </c>
      <c r="N2" s="130" t="s">
        <v>209</v>
      </c>
      <c r="O2" s="130" t="s">
        <v>210</v>
      </c>
      <c r="P2" s="126" t="s">
        <v>18</v>
      </c>
      <c r="Q2" s="131" t="s">
        <v>19</v>
      </c>
      <c r="R2" s="132" t="s">
        <v>20</v>
      </c>
      <c r="S2" s="133" t="s">
        <v>211</v>
      </c>
      <c r="T2" s="134" t="s">
        <v>212</v>
      </c>
      <c r="U2" s="211" t="s">
        <v>213</v>
      </c>
      <c r="V2" s="211" t="s">
        <v>214</v>
      </c>
      <c r="W2" s="211" t="s">
        <v>215</v>
      </c>
      <c r="X2" s="211" t="s">
        <v>216</v>
      </c>
      <c r="Y2" s="211" t="s">
        <v>217</v>
      </c>
      <c r="Z2" s="152" t="s">
        <v>218</v>
      </c>
      <c r="AA2" s="136" t="s">
        <v>219</v>
      </c>
      <c r="AB2" s="199" t="s">
        <v>47</v>
      </c>
      <c r="AC2" s="133" t="s">
        <v>220</v>
      </c>
      <c r="AD2" s="137" t="s">
        <v>48</v>
      </c>
      <c r="AE2" s="138" t="s">
        <v>221</v>
      </c>
      <c r="AF2" s="200" t="s">
        <v>222</v>
      </c>
      <c r="AG2" s="588" t="s">
        <v>52</v>
      </c>
      <c r="AH2" s="589"/>
      <c r="AI2" s="589"/>
      <c r="AJ2" s="589"/>
      <c r="AK2" s="589"/>
      <c r="AL2" s="590"/>
      <c r="AM2" s="591" t="s">
        <v>223</v>
      </c>
      <c r="AN2" s="591"/>
      <c r="AO2" s="592"/>
      <c r="AP2" s="200" t="s">
        <v>66</v>
      </c>
      <c r="AQ2" s="593" t="s">
        <v>224</v>
      </c>
      <c r="AR2" s="593"/>
      <c r="AS2" s="139" t="s">
        <v>225</v>
      </c>
      <c r="AT2" s="200" t="s">
        <v>76</v>
      </c>
      <c r="AU2" s="137" t="s">
        <v>226</v>
      </c>
      <c r="AV2" s="137" t="s">
        <v>227</v>
      </c>
      <c r="AW2" s="200" t="s">
        <v>228</v>
      </c>
      <c r="AX2" s="200" t="s">
        <v>85</v>
      </c>
      <c r="AY2" s="200" t="s">
        <v>229</v>
      </c>
      <c r="AZ2" s="200" t="s">
        <v>230</v>
      </c>
      <c r="BA2" s="200" t="s">
        <v>94</v>
      </c>
      <c r="BB2" s="200" t="s">
        <v>96</v>
      </c>
      <c r="BC2" s="200" t="s">
        <v>231</v>
      </c>
      <c r="BD2" s="200" t="s">
        <v>91</v>
      </c>
      <c r="BE2" s="200" t="s">
        <v>177</v>
      </c>
      <c r="BF2" s="200" t="s">
        <v>95</v>
      </c>
      <c r="BG2" s="200" t="s">
        <v>97</v>
      </c>
      <c r="BH2" s="137" t="s">
        <v>232</v>
      </c>
      <c r="BI2" s="140" t="s">
        <v>100</v>
      </c>
      <c r="BJ2" s="127" t="s">
        <v>233</v>
      </c>
      <c r="BK2" s="141" t="s">
        <v>103</v>
      </c>
      <c r="BL2" s="142" t="s">
        <v>234</v>
      </c>
      <c r="BM2" s="143" t="s">
        <v>235</v>
      </c>
      <c r="BN2" s="594" t="s">
        <v>236</v>
      </c>
      <c r="BO2" s="595"/>
      <c r="BP2" s="137" t="s">
        <v>113</v>
      </c>
      <c r="BQ2" s="137" t="s">
        <v>115</v>
      </c>
      <c r="BR2" s="137" t="s">
        <v>117</v>
      </c>
      <c r="BS2" s="137" t="s">
        <v>237</v>
      </c>
      <c r="BT2" s="137" t="s">
        <v>116</v>
      </c>
      <c r="BU2" s="144" t="s">
        <v>118</v>
      </c>
      <c r="BV2" s="137" t="s">
        <v>113</v>
      </c>
      <c r="BW2" s="145" t="s">
        <v>115</v>
      </c>
      <c r="BX2" s="145" t="s">
        <v>117</v>
      </c>
      <c r="BY2" s="145" t="s">
        <v>237</v>
      </c>
      <c r="BZ2" s="145" t="s">
        <v>116</v>
      </c>
      <c r="CA2" s="145" t="s">
        <v>118</v>
      </c>
      <c r="CB2" s="146" t="s">
        <v>238</v>
      </c>
      <c r="CC2" s="135" t="s">
        <v>213</v>
      </c>
      <c r="CD2" s="135" t="s">
        <v>214</v>
      </c>
      <c r="CE2" s="135" t="s">
        <v>216</v>
      </c>
      <c r="CF2" s="141" t="s">
        <v>103</v>
      </c>
      <c r="CG2" s="142" t="s">
        <v>234</v>
      </c>
      <c r="CH2" s="143" t="s">
        <v>235</v>
      </c>
    </row>
    <row r="3" spans="1:86" s="159" customFormat="1" ht="63" customHeight="1">
      <c r="A3" s="156"/>
      <c r="B3" s="156">
        <f>main!C103</f>
        <v>0</v>
      </c>
      <c r="C3" s="156"/>
      <c r="D3" s="163"/>
      <c r="E3" s="156" t="str">
        <f>IF(main!H3="","",main!H3)</f>
        <v/>
      </c>
      <c r="F3" s="156" t="str">
        <f>IF(main!C4="","",main!C4)</f>
        <v/>
      </c>
      <c r="G3" s="156" t="str">
        <f>IF(main!C5="","",main!C5)</f>
        <v/>
      </c>
      <c r="H3" s="148" t="str">
        <f>IF(main!C6="","",main!C6)</f>
        <v/>
      </c>
      <c r="I3" s="148" t="str">
        <f>IF(main!E13="","",main!E13)</f>
        <v/>
      </c>
      <c r="J3" s="148" t="str">
        <f>IF(main!C14="","",main!C14)</f>
        <v/>
      </c>
      <c r="K3" s="148" t="str">
        <f>IF(main!AF14="","",main!AF14)</f>
        <v/>
      </c>
      <c r="L3" s="587" t="str">
        <f>IF(main!C15="","",main!C15)</f>
        <v/>
      </c>
      <c r="M3" s="587"/>
      <c r="N3" s="152" t="str">
        <f>IF(main!AF15="","",main!AF15)</f>
        <v/>
      </c>
      <c r="O3" s="152" t="str">
        <f>IF(main!AT15="","",main!AT15)</f>
        <v/>
      </c>
      <c r="P3" s="160" t="str">
        <f>IF(main!C16="","",main!C16)</f>
        <v/>
      </c>
      <c r="Q3" s="156" t="str">
        <f>IF(main!C17="","",main!C17)</f>
        <v/>
      </c>
      <c r="R3" s="156" t="str">
        <f>IF(main!AF17="","",main!AF17)</f>
        <v/>
      </c>
      <c r="S3" s="148" t="str">
        <f>IF(main!C18="","",main!C18)</f>
        <v/>
      </c>
      <c r="T3" s="156" t="str">
        <f>IF(AND(main!C28="",main!C31=""),"",IF(AND(main!C28&lt;&gt;"",main!C31=""),"「"&amp;main!C28&amp;"」",IF(AND(main!C28="",main!C31&lt;&gt;""),main!C31,"「"&amp;main!C28&amp;"」"&amp;main!C31)))</f>
        <v/>
      </c>
      <c r="U3" s="149" t="str">
        <f>IF(AND(main!G37="",main!U37="",main!AN37=""),"",(main!G37&amp;"/"&amp;main!M37&amp;"～"&amp;main!U37&amp;"/"&amp;main!AA37))</f>
        <v/>
      </c>
      <c r="V3" s="149" t="str">
        <f>IF(AND(main!G38="",main!U38="",main!AN38=""),"",(main!G38&amp;"/"&amp;main!M38&amp;"～"&amp;main!U38&amp;"/"&amp;main!AA38))</f>
        <v>/～/</v>
      </c>
      <c r="W3" s="149" t="str">
        <f>IF(OR(main!AN37="●",),"別途相談可","")</f>
        <v/>
      </c>
      <c r="X3" s="150" t="str">
        <f>IF(main!E41="","",main!E41)</f>
        <v/>
      </c>
      <c r="Y3" s="149" t="str">
        <f>IF(OR(main!AN41="●",),"別途相談可","")</f>
        <v/>
      </c>
      <c r="Z3" s="151" t="str">
        <f>IF(AND(main!I42="",main!R42="",main!AA42=""),"",IF(AND(main!I42="●",main!R42="",main!AA42=""),"土",IF(AND(main!I42="",main!R42="●",main!AA42=""),"日",IF(AND(main!I42="",main!R42="",main!AA42="●"),"祝",IF(AND(main!I42="●",main!R42="●",main!AA42=""),"土・日",IF(AND(main!I42="",main!R42="●",main!AA42="●"),"日・祝",IF(AND(main!I42="●",main!R42="",main!AA42="●"),"土・祝","土・日・祝")))))))</f>
        <v/>
      </c>
      <c r="AA3" s="152" t="str">
        <f>IF(main!AM42="","",main!AM42)</f>
        <v>その他内容</v>
      </c>
      <c r="AB3" s="153" t="str">
        <f>IF(OR(main!C55="",main!P55=""),"",(TEXT(main!C55,"h:mm")&amp;"～"&amp;TEXT(main!P55,"h:mm")))</f>
        <v/>
      </c>
      <c r="AC3" s="152" t="str">
        <f>IF(main!AE55="","",main!AE55&amp;"分")</f>
        <v/>
      </c>
      <c r="AD3" s="156" t="str">
        <f>IF(main!C56="","",main!C56)</f>
        <v/>
      </c>
      <c r="AE3" s="156" t="str">
        <f>IF(main!C57="","",main!C57)</f>
        <v/>
      </c>
      <c r="AF3" s="156" t="str">
        <f>IF(main!C58="","",main!C58)</f>
        <v/>
      </c>
      <c r="AG3" s="152" t="str">
        <f>IF(OR(main!D60="●",main!N60="●"),"九工大","")</f>
        <v/>
      </c>
      <c r="AH3" s="152" t="str">
        <f>IF(OR(main!D60="●",main!Z60="●"),"北九大","")</f>
        <v/>
      </c>
      <c r="AI3" s="152"/>
      <c r="AJ3" s="152" t="str">
        <f>IF(OR(main!D60="●",main!Q61="●"),"高専","")</f>
        <v/>
      </c>
      <c r="AK3" s="152" t="str">
        <f>IF(OR(main!D60="●",main!AI61="●"),"早稲田","")</f>
        <v/>
      </c>
      <c r="AL3" s="152" t="str">
        <f>IF(OR(main!D60="●",main!D62="●"),"産業医科大学","")</f>
        <v/>
      </c>
      <c r="AM3" s="152" t="str">
        <f>IF(OR(main!AP63="●",main!J63="●"),"学部1年","")</f>
        <v/>
      </c>
      <c r="AN3" s="152" t="str">
        <f>IF(OR(main!AP63="●",main!U63="●"),"学部2年","")</f>
        <v/>
      </c>
      <c r="AO3" s="152" t="str">
        <f>IF(OR(main!AP63="●",main!AE63="●"),"学部3年","")</f>
        <v/>
      </c>
      <c r="AP3" s="152" t="str">
        <f>IF(AND(main!J64="●",main!U64=""),"修士1年",IF(main!U64="●","学年問わず",""))</f>
        <v/>
      </c>
      <c r="AQ3" s="152" t="str">
        <f>IF(main!J65="","","本科4年")</f>
        <v/>
      </c>
      <c r="AR3" s="152" t="str">
        <f>IF(main!U65="","","専攻科1年")</f>
        <v/>
      </c>
      <c r="AS3" s="156" t="str">
        <f>IF(main!C68="","",main!C68)</f>
        <v/>
      </c>
      <c r="AT3" s="156" t="str">
        <f>IF(main!D73="●","可",IF(main!L73="●","不可",IF(main!U73="","","応相談")))</f>
        <v/>
      </c>
      <c r="AU3" s="156" t="str">
        <f>IF(main!AD73="","",main!AD73)</f>
        <v/>
      </c>
      <c r="AV3" s="156" t="str">
        <f>IF(main!D74="●","挨拶程度",IF(main!P74="●","日常会話が出来る位",IF(main!AF74="●","ほとんどの日本語が理解できる","")))</f>
        <v/>
      </c>
      <c r="AW3" s="148" t="str">
        <f>IF(main!C75="","",main!C75)</f>
        <v/>
      </c>
      <c r="AX3" s="152" t="str">
        <f>IF(main!C4&lt;&gt;"",IF(AND(main!D81="有",main!I81="無"),"要問合",IF(AND(main!D81="有",main!I81=""),"有","")),"")</f>
        <v/>
      </c>
      <c r="AY3" s="152" t="str">
        <f>IF(main!C4&lt;&gt;"",IF(AND(main!D82="有",main!I82="無"),"要問合",IF(main!D82&lt;&gt;"","有","")),"")</f>
        <v/>
      </c>
      <c r="AZ3" s="152" t="str">
        <f>IF(main!C4&lt;&gt;"",IF(AND(main!D83="有",main!I83="無"),"要問合",IF(main!D83&lt;&gt;"","有","")),"")</f>
        <v/>
      </c>
      <c r="BA3" s="152" t="str">
        <f>IF(main!C4&lt;&gt;"",IF(AND(main!D84="有",main!I84="無"),"要問合",IF(main!D84&lt;&gt;"","有","")),"")</f>
        <v/>
      </c>
      <c r="BB3" s="152" t="str">
        <f>IF(main!C4&lt;&gt;"",IF(AND(main!D85="有",main!I85="無"),"要問合",IF(main!D85&lt;&gt;"","有","")),"")</f>
        <v/>
      </c>
      <c r="BC3" s="152" t="str">
        <f>IF(main!C4&lt;&gt;"",IF(AND(main!AG81="有",main!AM81="無"),"要問合",IF(main!AG81&lt;&gt;"","有","")),"")</f>
        <v/>
      </c>
      <c r="BD3" s="152" t="str">
        <f>IF(main!C4&lt;&gt;"",IF(AND(main!AG82="可",main!AL82="",main!AS82=""),"可",IF(AND(main!AG82="",main!AL82="不可",main!AS82=""),"不可",IF(AND(main!AG82="",main!AL82="",main!AS82="無"),"無",IF(AND(main!AG82="可",main!AL82="不可",main!AS82="無"),"要問合","")))),"")</f>
        <v/>
      </c>
      <c r="BE3" s="152" t="str">
        <f>IF(main!C4&lt;&gt;"",IF(AND(main!AG83="有",main!AM83=""),"有",IF(AND(main!AG83="有",main!AM83="無"),"要問合","")),"")</f>
        <v/>
      </c>
      <c r="BF3" s="152" t="str">
        <f>IF(main!C4&lt;&gt;"",IF(AND(main!AG84="有",main!AM84=""),"有",IF(AND(main!AG84="有",main!AM84="無"),"要問合","")),"")</f>
        <v/>
      </c>
      <c r="BG3" s="152" t="str">
        <f>IF(main!C4&lt;&gt;"",IF(AND(main!AG85="有",main!AM85=""),"有",IF(AND(main!AG85="有",main!AM85="無"),"要問合","")),"")</f>
        <v/>
      </c>
      <c r="BH3" s="156" t="str">
        <f>IF(main!$C$86&lt;&gt;"",main!$C$86,"")</f>
        <v/>
      </c>
      <c r="BI3" s="156" t="str">
        <f>IF(main!$D$90="●","書類選考のみ",IF(main!$P$90="●","書類選考+面談",IF(main!$AB$90="●","その他","")))</f>
        <v/>
      </c>
      <c r="BJ3" s="156" t="str">
        <f>IF(main!$AK$90&lt;&gt;"",main!$AK$90,"")</f>
        <v/>
      </c>
      <c r="BK3" s="154" t="b">
        <f>IF(main!C4&lt;&gt;"",IF(main!C91&lt;&gt;"",main!C91&amp;"人","別途相談"))</f>
        <v>0</v>
      </c>
      <c r="BL3" s="155" t="str">
        <f>IF(main!$C$4&lt;&gt;"",IF(AND(main!$D$93="可",main!$I$93="否"),"要問合",IF(main!D93&lt;&gt;"","可","")),"")</f>
        <v/>
      </c>
      <c r="BM3" s="155" t="str">
        <f>IF( main!X93&lt;&gt;"", main!X93, "")</f>
        <v/>
      </c>
      <c r="BN3" s="596" t="str">
        <f>IF(main!E95="",main!E94,main!E95)</f>
        <v xml:space="preserve"> </v>
      </c>
      <c r="BO3" s="596"/>
      <c r="BP3" s="156" t="str">
        <f>IF(main!C102&lt;&gt;"",IF(main!C100&lt;&gt;"",main!C100,""),IF(AND(main!C96&lt;&gt;"",main!C98&lt;&gt;""),main!C96,""))</f>
        <v/>
      </c>
      <c r="BQ3" s="156" t="str">
        <f>IF(main!C102&lt;&gt;"",IF(main!C101&lt;&gt;"",main!C101,""),IF(AND(main!C102="",main!C98&lt;&gt;""),IF(main!C97&lt;&gt;"",main!C97),""))</f>
        <v/>
      </c>
      <c r="BR3" s="156" t="str">
        <f>IF(main!C102&lt;&gt;"",main!C102,IF(AND(main!C102="",main!C98&lt;&gt;""),main!C98,""))</f>
        <v/>
      </c>
      <c r="BS3" s="156" t="str">
        <f>IF(main!C102&lt;&gt;"",IF(main!AE100&lt;&gt;"",main!AE100,""),IF(AND(main!C102="",main!C98&lt;&gt;"",main!AE96&lt;&gt;""),main!AE96,""))</f>
        <v/>
      </c>
      <c r="BT3" s="156" t="str">
        <f>IF(main!C102&lt;&gt;"",IF(main!AE101&lt;&gt;"",main!AE101,""),IF(AND(main!C102="",main!C98&lt;&gt;""),IF(main!AE97&lt;&gt;"",main!AE97),""))</f>
        <v/>
      </c>
      <c r="BU3" s="156" t="str">
        <f>IF(main!C102&lt;&gt;"",IF(main!AE102&lt;&gt;"",main!AE102,""),IF(AND(main!C102="",main!C98&lt;&gt;"",main!AE98&lt;&gt;""),main!AE98,""))</f>
        <v/>
      </c>
      <c r="BV3" s="156" t="str">
        <f>IF(AND(main!C98&lt;&gt;"",main!C102&lt;&gt;""),IF(main!C96&lt;&gt;"",main!C96,""),"")</f>
        <v/>
      </c>
      <c r="BW3" s="156" t="str">
        <f>IF(AND(main!C98&lt;&gt;"",main!C102&lt;&gt;""),IF(main!C97&lt;&gt;"",main!C97,""),"")</f>
        <v/>
      </c>
      <c r="BX3" s="156" t="str">
        <f>IF(AND(main!C98&lt;&gt;"",main!C102&lt;&gt;""),main!C98,"")</f>
        <v/>
      </c>
      <c r="BY3" s="156" t="str">
        <f>IF(AND(main!C98&lt;&gt;"",main!C102&lt;&gt;""),IF(main!AE96&lt;&gt;"",main!AE96,""),"")</f>
        <v/>
      </c>
      <c r="BZ3" s="156" t="str">
        <f>IF(AND(main!C98&lt;&gt;"",main!C102&lt;&gt;""),IF(main!AE97&lt;&gt;"",main!AE97,""),"")</f>
        <v/>
      </c>
      <c r="CA3" s="156" t="str">
        <f>IF(AND(main!C98&lt;&gt;"",main!C102&lt;&gt;""),IF(main!AE98&lt;&gt;"",main!AE98,""),"")</f>
        <v/>
      </c>
      <c r="CB3" s="162" t="str">
        <f>IF(AND(main!T44="",main!T45="",main!T46="",main!T47="",main!T48="",main!T49="",main!T50="",main!T51="",main!T52="",main!T53=""),"要確認","有")</f>
        <v>要確認</v>
      </c>
      <c r="CC3" s="149" t="str">
        <f>IF(AND(main!G37="",main!U37="",main!AN37=""),"",IF(main!AN37&lt;&gt;"","別途相談",main!G37&amp;"/"&amp;main!M37&amp;"～"&amp;main!U37&amp;"/"&amp;main!AA37))</f>
        <v/>
      </c>
      <c r="CD3" s="157" t="str">
        <f>IF(AND(main!G38="",main!U38="",main!AN37=""),"",IF(main!AN37&lt;&gt;"","別途相談",main!G38&amp;"/"&amp;main!M38&amp;"～"&amp;main!U38&amp;"/"&amp;main!AA38))</f>
        <v/>
      </c>
      <c r="CE3" s="158" t="str">
        <f>IF(main!C41,main!C41,"")</f>
        <v/>
      </c>
      <c r="CF3" s="154" t="b">
        <f>IF(main!C4&lt;&gt;"",IF(main!C91&lt;&gt;"",main!C91&amp;"人","別途相談"))</f>
        <v>0</v>
      </c>
      <c r="CG3" s="155" t="str">
        <f>IF(main!$C$4&lt;&gt;"",IF(AND(main!$D$93="可",main!$I$93="否"),"要問合",IF(main!D93&lt;&gt;"","可","")),"")</f>
        <v/>
      </c>
      <c r="CH3" s="155" t="str">
        <f>IF(main!X93,main!X93,"")</f>
        <v/>
      </c>
    </row>
    <row r="4" spans="1:86" s="7" customFormat="1">
      <c r="L4" s="22"/>
      <c r="M4" s="22"/>
      <c r="U4" s="23"/>
      <c r="V4" s="23"/>
      <c r="W4" s="23"/>
      <c r="X4" s="23"/>
      <c r="Y4" s="23"/>
      <c r="Z4" s="23"/>
      <c r="AB4" s="23"/>
      <c r="AC4" s="23"/>
      <c r="AG4" s="23"/>
      <c r="AH4" s="23"/>
      <c r="AI4" s="23"/>
      <c r="AJ4" s="23"/>
      <c r="AK4" s="23"/>
      <c r="AL4" s="23"/>
      <c r="AM4" s="23"/>
      <c r="AN4" s="23"/>
      <c r="AO4" s="23"/>
      <c r="AP4" s="23"/>
      <c r="AQ4" s="23"/>
      <c r="AR4" s="23"/>
      <c r="AS4" s="25"/>
      <c r="AW4" s="25"/>
      <c r="AY4" s="8"/>
      <c r="BA4" s="8"/>
      <c r="BC4" s="11"/>
      <c r="BD4" s="11"/>
      <c r="BE4" s="11"/>
      <c r="BF4" s="11"/>
      <c r="BG4" s="11"/>
      <c r="BH4" s="11"/>
      <c r="BL4" s="41"/>
      <c r="BM4" s="41"/>
      <c r="BO4" s="25"/>
      <c r="BQ4" s="8"/>
      <c r="BS4" s="8"/>
      <c r="BU4" s="24"/>
      <c r="CC4" s="23"/>
      <c r="CD4" s="23"/>
      <c r="CE4" s="23"/>
      <c r="CG4" s="41"/>
    </row>
    <row r="5" spans="1:86">
      <c r="AW5" s="25"/>
      <c r="AY5" s="8"/>
      <c r="BA5" s="8"/>
      <c r="BC5" s="11"/>
      <c r="BD5" s="11"/>
      <c r="BE5" s="11"/>
      <c r="BF5" s="11"/>
      <c r="BG5" s="11"/>
      <c r="BH5" s="11"/>
      <c r="BQ5" s="12"/>
      <c r="BS5" s="12"/>
      <c r="BU5" s="13"/>
    </row>
    <row r="6" spans="1:86">
      <c r="AW6" s="25"/>
      <c r="AY6" s="8"/>
      <c r="BA6" s="8"/>
      <c r="BC6" s="11"/>
      <c r="BD6" s="11"/>
      <c r="BE6" s="11"/>
      <c r="BF6" s="11"/>
      <c r="BG6" s="11"/>
      <c r="BH6" s="11"/>
      <c r="BQ6" s="12"/>
      <c r="BS6" s="12"/>
      <c r="BU6" s="13"/>
    </row>
    <row r="7" spans="1:86">
      <c r="AW7" s="25"/>
      <c r="BC7" s="11"/>
      <c r="BD7" s="11"/>
      <c r="BE7" s="11"/>
      <c r="BF7" s="11"/>
      <c r="BG7" s="11"/>
      <c r="BH7" s="11"/>
      <c r="BQ7" s="12"/>
      <c r="BS7" s="12"/>
      <c r="BU7" s="13"/>
    </row>
    <row r="8" spans="1:86">
      <c r="BC8" s="11"/>
      <c r="BD8" s="11"/>
      <c r="BE8" s="11"/>
      <c r="BF8" s="11"/>
      <c r="BG8" s="11"/>
      <c r="BH8" s="11"/>
    </row>
    <row r="9" spans="1:86">
      <c r="BC9" s="11"/>
      <c r="BD9" s="11"/>
      <c r="BE9" s="11"/>
      <c r="BF9" s="11"/>
      <c r="BG9" s="11"/>
      <c r="BH9" s="11"/>
    </row>
  </sheetData>
  <sheetProtection selectLockedCells="1"/>
  <mergeCells count="12">
    <mergeCell ref="BV1:CA1"/>
    <mergeCell ref="L3:M3"/>
    <mergeCell ref="AG2:AL2"/>
    <mergeCell ref="AM2:AO2"/>
    <mergeCell ref="AQ2:AR2"/>
    <mergeCell ref="BN2:BO2"/>
    <mergeCell ref="BN3:BO3"/>
    <mergeCell ref="F1:R1"/>
    <mergeCell ref="T1:AF1"/>
    <mergeCell ref="AX1:BH1"/>
    <mergeCell ref="BN1:BO1"/>
    <mergeCell ref="BP1:BU1"/>
  </mergeCells>
  <phoneticPr fontId="57"/>
  <conditionalFormatting sqref="AK1:AL1">
    <cfRule type="expression" dxfId="3" priority="1" stopIfTrue="1">
      <formula>IF(AT1="不可",AK1="早稲田")</formula>
    </cfRule>
  </conditionalFormatting>
  <conditionalFormatting sqref="AK3:AL65536">
    <cfRule type="expression" dxfId="2" priority="2" stopIfTrue="1">
      <formula>IF(AT1="不可",AK1="早稲田")</formula>
    </cfRule>
  </conditionalFormatting>
  <conditionalFormatting sqref="BM3">
    <cfRule type="expression" dxfId="1" priority="3" stopIfTrue="1">
      <formula>AND($BL$3="可",$BM$3="ー")</formula>
    </cfRule>
  </conditionalFormatting>
  <conditionalFormatting sqref="CH3">
    <cfRule type="expression" dxfId="0" priority="4" stopIfTrue="1">
      <formula>AND($CG$3="可",$CH$3="ー")</formula>
    </cfRule>
  </conditionalFormatting>
  <dataValidations count="1">
    <dataValidation type="list" allowBlank="1" showDropDown="1" showInputMessage="1" showErrorMessage="1" sqref="AV4" xr:uid="{00000000-0002-0000-0200-000000000000}">
      <formula1>"挨拶程度,日常会話が出来る位,ほとんどの会話が理解できる位,その他"</formula1>
    </dataValidation>
  </dataValidations>
  <pageMargins left="0.31496062992126" right="0.31496062992126" top="0.74803149606299002" bottom="0.74803149606299002" header="0.31496062992126" footer="0.31496062992126"/>
  <pageSetup paperSize="9" scale="1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main</vt:lpstr>
      <vt:lpstr>example</vt:lpstr>
      <vt:lpstr>forAdmin</vt:lpstr>
      <vt:lpstr>example!Print_Area</vt:lpstr>
      <vt:lpstr>main!Print_Area</vt:lpstr>
      <vt:lpstr>example!Z_443FD75E_66CA_4A0B_81DA_E92F11D790C4_.wvu.PrintArea</vt:lpstr>
      <vt:lpstr>main!Z_443FD75E_66CA_4A0B_81DA_E92F11D790C4_.wvu.PrintArea</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KPEC11</cp:lastModifiedBy>
  <dcterms:created xsi:type="dcterms:W3CDTF">2013-09-06T07:50:15Z</dcterms:created>
  <dcterms:modified xsi:type="dcterms:W3CDTF">2024-02-13T00:33:52Z</dcterms:modified>
  <cp:category/>
</cp:coreProperties>
</file>