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65476" windowWidth="22830" windowHeight="11295" activeTab="0"/>
  </bookViews>
  <sheets>
    <sheet name="会社概要(H29)" sheetId="1" r:id="rId1"/>
    <sheet name="スケジュール" sheetId="2" r:id="rId2"/>
    <sheet name="記入例(H29) " sheetId="3" r:id="rId3"/>
    <sheet name="事務局" sheetId="4" r:id="rId4"/>
  </sheets>
  <definedNames>
    <definedName name="_xlnm.Print_Area" localSheetId="1">'スケジュール'!$A$3:$J$20</definedName>
    <definedName name="_xlnm.Print_Area" localSheetId="0">'会社概要(H29)'!$A$1:$BC$96</definedName>
    <definedName name="_xlnm.Print_Area" localSheetId="2">'記入例(H29) '!$A$1:$BC$96</definedName>
    <definedName name="Z_443FD75E_66CA_4A0B_81DA_E92F11D790C4_.wvu.PrintArea" localSheetId="0" hidden="1">'会社概要(H29)'!$A$2:$BC$85</definedName>
    <definedName name="Z_443FD75E_66CA_4A0B_81DA_E92F11D790C4_.wvu.PrintArea" localSheetId="2" hidden="1">'記入例(H29) '!$A$2:$BC$85</definedName>
  </definedNames>
  <calcPr fullCalcOnLoad="1"/>
</workbook>
</file>

<file path=xl/comments1.xml><?xml version="1.0" encoding="utf-8"?>
<comments xmlns="http://schemas.openxmlformats.org/spreadsheetml/2006/main">
  <authors>
    <author>pc16</author>
  </authors>
  <commentList>
    <comment ref="B52" authorId="0">
      <text>
        <r>
          <rPr>
            <b/>
            <sz val="9"/>
            <color indexed="10"/>
            <rFont val="ＭＳ Ｐゴシック"/>
            <family val="3"/>
          </rPr>
          <t>（複数●可）</t>
        </r>
      </text>
    </comment>
    <comment ref="C53" authorId="0">
      <text>
        <r>
          <rPr>
            <b/>
            <sz val="9"/>
            <color indexed="10"/>
            <rFont val="ＭＳ Ｐゴシック"/>
            <family val="3"/>
          </rPr>
          <t>学部・学科・研究分野等の希望がございましたら、ご記入ください　例：機械系学科希望、デザイン系　等</t>
        </r>
      </text>
    </comment>
    <comment ref="B49" authorId="0">
      <text>
        <r>
          <rPr>
            <b/>
            <sz val="9"/>
            <color indexed="10"/>
            <rFont val="ＭＳ Ｐゴシック"/>
            <family val="3"/>
          </rPr>
          <t>（複数●可）</t>
        </r>
      </text>
    </comment>
    <comment ref="B64" authorId="0">
      <text>
        <r>
          <rPr>
            <b/>
            <sz val="8"/>
            <color indexed="10"/>
            <rFont val="ＭＳ Ｐゴシック"/>
            <family val="3"/>
          </rPr>
          <t>※必要なスキルや特記すべき条件を　具体的に　ご記入ください。</t>
        </r>
      </text>
    </comment>
    <comment ref="B75" authorId="0">
      <text>
        <r>
          <rPr>
            <sz val="8"/>
            <color indexed="10"/>
            <rFont val="ＭＳ Ｐゴシック"/>
            <family val="3"/>
          </rPr>
          <t>待遇についての追記事項・用意するもの等をご記入下さい。</t>
        </r>
      </text>
    </comment>
    <comment ref="B22" authorId="0">
      <text>
        <r>
          <rPr>
            <b/>
            <sz val="9"/>
            <color indexed="10"/>
            <rFont val="ＭＳ Ｐゴシック"/>
            <family val="3"/>
          </rPr>
          <t>貴社の特長があるところなど、出来る限り詳しくご紹介ください。</t>
        </r>
      </text>
    </comment>
    <comment ref="C29" authorId="0">
      <text>
        <r>
          <rPr>
            <b/>
            <sz val="11"/>
            <rFont val="ＭＳ Ｐゴシック"/>
            <family val="3"/>
          </rPr>
          <t xml:space="preserve">出来るかぎり具体的にご記入ください。
専門分野に関する実習内容がある場合には，その内容を必ずご記入ください。
</t>
        </r>
        <r>
          <rPr>
            <b/>
            <sz val="11"/>
            <color indexed="10"/>
            <rFont val="ＭＳ Ｐゴシック"/>
            <family val="3"/>
          </rPr>
          <t xml:space="preserve">※スケジュールがすでにお決まりの場合は別シート（スケジュール）へご記入をお願いいたします。
</t>
        </r>
      </text>
    </comment>
    <comment ref="AJ6" authorId="0">
      <text>
        <r>
          <rPr>
            <b/>
            <sz val="9"/>
            <rFont val="ＭＳ Ｐゴシック"/>
            <family val="3"/>
          </rPr>
          <t>社屋、工場、製品等写真
（ぜひお写真を掲載ください)</t>
        </r>
      </text>
    </comment>
    <comment ref="C19" authorId="0">
      <text>
        <r>
          <rPr>
            <b/>
            <sz val="9"/>
            <color indexed="10"/>
            <rFont val="ＭＳ Ｐゴシック"/>
            <family val="3"/>
          </rPr>
          <t>《Ａｌｔ》+《Enter》で
改行が出来ます。</t>
        </r>
        <r>
          <rPr>
            <sz val="9"/>
            <rFont val="ＭＳ Ｐゴシック"/>
            <family val="3"/>
          </rPr>
          <t xml:space="preserve">
</t>
        </r>
      </text>
    </comment>
    <comment ref="C3" authorId="0">
      <text>
        <r>
          <rPr>
            <b/>
            <sz val="9"/>
            <rFont val="ＭＳ Ｐゴシック"/>
            <family val="3"/>
          </rPr>
          <t>半角ｶﾅ</t>
        </r>
      </text>
    </comment>
  </commentList>
</comments>
</file>

<file path=xl/comments3.xml><?xml version="1.0" encoding="utf-8"?>
<comments xmlns="http://schemas.openxmlformats.org/spreadsheetml/2006/main">
  <authors>
    <author>pc16</author>
  </authors>
  <commentList>
    <comment ref="C3" authorId="0">
      <text>
        <r>
          <rPr>
            <b/>
            <sz val="9"/>
            <rFont val="ＭＳ Ｐゴシック"/>
            <family val="3"/>
          </rPr>
          <t>半角ｶﾅ</t>
        </r>
      </text>
    </comment>
    <comment ref="AJ6" authorId="0">
      <text>
        <r>
          <rPr>
            <b/>
            <sz val="9"/>
            <rFont val="ＭＳ Ｐゴシック"/>
            <family val="3"/>
          </rPr>
          <t>社屋、工場、製品等写真
（ぜひお写真を掲載ください)</t>
        </r>
      </text>
    </comment>
    <comment ref="C19" authorId="0">
      <text>
        <r>
          <rPr>
            <b/>
            <sz val="9"/>
            <color indexed="10"/>
            <rFont val="ＭＳ Ｐゴシック"/>
            <family val="3"/>
          </rPr>
          <t>《Ａｌｔ》+《Enter》で
改行が出来ます。</t>
        </r>
        <r>
          <rPr>
            <sz val="9"/>
            <rFont val="ＭＳ Ｐゴシック"/>
            <family val="3"/>
          </rPr>
          <t xml:space="preserve">
</t>
        </r>
      </text>
    </comment>
    <comment ref="B22" authorId="0">
      <text>
        <r>
          <rPr>
            <b/>
            <sz val="9"/>
            <color indexed="10"/>
            <rFont val="ＭＳ Ｐゴシック"/>
            <family val="3"/>
          </rPr>
          <t>貴社の特長があるところなど、出来る限り詳しくご紹介ください。</t>
        </r>
      </text>
    </comment>
    <comment ref="C29" authorId="0">
      <text>
        <r>
          <rPr>
            <b/>
            <sz val="11"/>
            <rFont val="ＭＳ Ｐゴシック"/>
            <family val="3"/>
          </rPr>
          <t xml:space="preserve">出来るかぎり具体的にご記入ください。
専門分野に関する実習内容がある場合には，その内容を必ずご記入ください。
</t>
        </r>
        <r>
          <rPr>
            <b/>
            <sz val="11"/>
            <color indexed="10"/>
            <rFont val="ＭＳ Ｐゴシック"/>
            <family val="3"/>
          </rPr>
          <t xml:space="preserve">※スケジュールがすでにお決まりの場合は別シート（スケジュール）へご記入をお願いいたします。
</t>
        </r>
      </text>
    </comment>
    <comment ref="B49" authorId="0">
      <text>
        <r>
          <rPr>
            <b/>
            <sz val="9"/>
            <color indexed="10"/>
            <rFont val="ＭＳ Ｐゴシック"/>
            <family val="3"/>
          </rPr>
          <t>（複数●可）</t>
        </r>
      </text>
    </comment>
    <comment ref="B52" authorId="0">
      <text>
        <r>
          <rPr>
            <b/>
            <sz val="9"/>
            <color indexed="10"/>
            <rFont val="ＭＳ Ｐゴシック"/>
            <family val="3"/>
          </rPr>
          <t>（複数●可）</t>
        </r>
      </text>
    </comment>
    <comment ref="C53" authorId="0">
      <text>
        <r>
          <rPr>
            <b/>
            <sz val="9"/>
            <color indexed="10"/>
            <rFont val="ＭＳ Ｐゴシック"/>
            <family val="3"/>
          </rPr>
          <t>学部・学科・研究分野等の希望がございましたら、ご記入ください　例：機械系学科希望、デザイン系　等</t>
        </r>
      </text>
    </comment>
    <comment ref="B64" authorId="0">
      <text>
        <r>
          <rPr>
            <b/>
            <sz val="8"/>
            <color indexed="10"/>
            <rFont val="ＭＳ Ｐゴシック"/>
            <family val="3"/>
          </rPr>
          <t>※必要なスキルや特記すべき条件を　具体的に　ご記入ください。</t>
        </r>
      </text>
    </comment>
    <comment ref="C67" authorId="0">
      <text>
        <r>
          <rPr>
            <b/>
            <sz val="8"/>
            <color indexed="10"/>
            <rFont val="ＭＳ Ｐゴシック"/>
            <family val="3"/>
          </rPr>
          <t>（該当しない方を消して下さい）</t>
        </r>
      </text>
    </comment>
    <comment ref="B75" authorId="0">
      <text>
        <r>
          <rPr>
            <sz val="8"/>
            <color indexed="10"/>
            <rFont val="ＭＳ Ｐゴシック"/>
            <family val="3"/>
          </rPr>
          <t>待遇についての追記事項・用意するもの等をご記入下さい。</t>
        </r>
      </text>
    </comment>
  </commentList>
</comments>
</file>

<file path=xl/sharedStrings.xml><?xml version="1.0" encoding="utf-8"?>
<sst xmlns="http://schemas.openxmlformats.org/spreadsheetml/2006/main" count="725" uniqueCount="291">
  <si>
    <t>会社概要</t>
  </si>
  <si>
    <t>会社名</t>
  </si>
  <si>
    <t>業種</t>
  </si>
  <si>
    <t>郵便番号</t>
  </si>
  <si>
    <t>〒</t>
  </si>
  <si>
    <t>所在地</t>
  </si>
  <si>
    <t>電話番号</t>
  </si>
  <si>
    <t>ＦＡＸ番号</t>
  </si>
  <si>
    <t>年</t>
  </si>
  <si>
    <t>月</t>
  </si>
  <si>
    <t>従業員数</t>
  </si>
  <si>
    <t>名</t>
  </si>
  <si>
    <t>平均年齢</t>
  </si>
  <si>
    <t>歳</t>
  </si>
  <si>
    <t>ホームページ</t>
  </si>
  <si>
    <t>実習概要</t>
  </si>
  <si>
    <t>実習場所</t>
  </si>
  <si>
    <t>最寄り駅・バス停</t>
  </si>
  <si>
    <t>【</t>
  </si>
  <si>
    <t>】</t>
  </si>
  <si>
    <t>（</t>
  </si>
  <si>
    <t>）</t>
  </si>
  <si>
    <t>日</t>
  </si>
  <si>
    <t>～</t>
  </si>
  <si>
    <t>実習予定日数</t>
  </si>
  <si>
    <t>【</t>
  </si>
  <si>
    <t>】</t>
  </si>
  <si>
    <t>日間</t>
  </si>
  <si>
    <t>勤務時間</t>
  </si>
  <si>
    <t>：</t>
  </si>
  <si>
    <t>～</t>
  </si>
  <si>
    <t>（休憩</t>
  </si>
  <si>
    <t>分）</t>
  </si>
  <si>
    <t>会　社　名</t>
  </si>
  <si>
    <t>受入条件等</t>
  </si>
  <si>
    <t>学部１年</t>
  </si>
  <si>
    <t>高専</t>
  </si>
  <si>
    <t>学科４年</t>
  </si>
  <si>
    <t>希望校</t>
  </si>
  <si>
    <t>九州工業大学</t>
  </si>
  <si>
    <t>西日本工業大学</t>
  </si>
  <si>
    <t>北九州工業高等専門学校</t>
  </si>
  <si>
    <t>希望学部、
学科、
研究分野、
専攻等</t>
  </si>
  <si>
    <t>留学生受入</t>
  </si>
  <si>
    <t>（</t>
  </si>
  <si>
    <t>留学生
受入条件</t>
  </si>
  <si>
    <t>選考方法</t>
  </si>
  <si>
    <t>受入人数</t>
  </si>
  <si>
    <t xml:space="preserve">名 </t>
  </si>
  <si>
    <t>待　遇</t>
  </si>
  <si>
    <t>通勤費</t>
  </si>
  <si>
    <t>報　酬</t>
  </si>
  <si>
    <t>宿泊費</t>
  </si>
  <si>
    <t>宿泊施設</t>
  </si>
  <si>
    <t>昼　食</t>
  </si>
  <si>
    <t>食堂利用</t>
  </si>
  <si>
    <t>備考欄</t>
  </si>
  <si>
    <t>所属部署</t>
  </si>
  <si>
    <t>役職</t>
  </si>
  <si>
    <t>氏名</t>
  </si>
  <si>
    <t>TEL</t>
  </si>
  <si>
    <t>FAX</t>
  </si>
  <si>
    <t>代表役職</t>
  </si>
  <si>
    <t>代表者氏名</t>
  </si>
  <si>
    <t>実習期間</t>
  </si>
  <si>
    <t>実習テーマ</t>
  </si>
  <si>
    <t>設立年月</t>
  </si>
  <si>
    <t>Mail：</t>
  </si>
  <si>
    <t>代表者氏名</t>
  </si>
  <si>
    <t>設立年</t>
  </si>
  <si>
    <t>ホームページ</t>
  </si>
  <si>
    <t>：</t>
  </si>
  <si>
    <t>休憩</t>
  </si>
  <si>
    <t>大学院</t>
  </si>
  <si>
    <t>学部２年</t>
  </si>
  <si>
    <t>大学生</t>
  </si>
  <si>
    <t>高　専</t>
  </si>
  <si>
    <t>希望学部、学科、研究分野、専攻等</t>
  </si>
  <si>
    <t>最寄り駅・
バス停</t>
  </si>
  <si>
    <t>その他（）</t>
  </si>
  <si>
    <t>北九州　太郎</t>
  </si>
  <si>
    <t>総務課</t>
  </si>
  <si>
    <t>挨拶程度</t>
  </si>
  <si>
    <t>日常会話が出来る位</t>
  </si>
  <si>
    <t>ほとんどの日本語が理解できる位</t>
  </si>
  <si>
    <t>可</t>
  </si>
  <si>
    <t>不可</t>
  </si>
  <si>
    <t>応相談</t>
  </si>
  <si>
    <t>書類選考のみ</t>
  </si>
  <si>
    <t>書類選考+面談</t>
  </si>
  <si>
    <t>その他</t>
  </si>
  <si>
    <t>修士１年</t>
  </si>
  <si>
    <t>mail</t>
  </si>
  <si>
    <t>TEL</t>
  </si>
  <si>
    <t>FAX</t>
  </si>
  <si>
    <t>●</t>
  </si>
  <si>
    <t>※休日</t>
  </si>
  <si>
    <t>土曜</t>
  </si>
  <si>
    <t>日曜</t>
  </si>
  <si>
    <t>祝日</t>
  </si>
  <si>
    <t>学年問わず</t>
  </si>
  <si>
    <t>学校問わず</t>
  </si>
  <si>
    <t>専攻科１年</t>
  </si>
  <si>
    <t>応募資格・
求める能力</t>
  </si>
  <si>
    <t>・</t>
  </si>
  <si>
    <t>保　険</t>
  </si>
  <si>
    <t>制服貸与</t>
  </si>
  <si>
    <t>安全靴貸与</t>
  </si>
  <si>
    <t>赴任交通費</t>
  </si>
  <si>
    <t>氏名</t>
  </si>
  <si>
    <t>※基本的に、学生が加入します</t>
  </si>
  <si>
    <t>他</t>
  </si>
  <si>
    <t>093-000-0000</t>
  </si>
  <si>
    <t>093-000-0001</t>
  </si>
  <si>
    <t>MAIL</t>
  </si>
  <si>
    <t>会社名</t>
  </si>
  <si>
    <t>月　日</t>
  </si>
  <si>
    <t>時　間</t>
  </si>
  <si>
    <t>内　　容</t>
  </si>
  <si>
    <t>■実習内容</t>
  </si>
  <si>
    <t>/</t>
  </si>
  <si>
    <t>インターンシップスケジュールがすでにお決まりの場合はこちらにもご記入ください。</t>
  </si>
  <si>
    <t>インターンシップスケジュール</t>
  </si>
  <si>
    <t>《記入例》</t>
  </si>
  <si>
    <t>○○製造株式会社</t>
  </si>
  <si>
    <t>実働7.5時間</t>
  </si>
  <si>
    <t>オリエンテーション、会社説明、安全教育　他</t>
  </si>
  <si>
    <t>同上</t>
  </si>
  <si>
    <t>実習先部署にてガイダンス、工場見学</t>
  </si>
  <si>
    <t>実習内容の資料作成</t>
  </si>
  <si>
    <t>■受入期間</t>
  </si>
  <si>
    <t>実習内容　成果報告会</t>
  </si>
  <si>
    <t>※貴社にて既定の書式等がございましたらそちらをご提出下さい。</t>
  </si>
  <si>
    <t>8/21～23</t>
  </si>
  <si>
    <t>8/26～8/28</t>
  </si>
  <si>
    <t>実習部署にて機械保全作業実習　8/23午後から別部署にてガイダンス</t>
  </si>
  <si>
    <t>実習部署にて商品組立作業実習</t>
  </si>
  <si>
    <t>《書式１》</t>
  </si>
  <si>
    <t>スケジュール</t>
  </si>
  <si>
    <t>■実習日数</t>
  </si>
  <si>
    <t>事業内容</t>
  </si>
  <si>
    <t>事業内容 
(製品・
技術・　
サービス
の特徴)</t>
  </si>
  <si>
    <t>企業ＰＲ
（会社の
特徴）</t>
  </si>
  <si>
    <t>休日</t>
  </si>
  <si>
    <t>実習概要</t>
  </si>
  <si>
    <t>実習先住所
（所在地と異なる場合）</t>
  </si>
  <si>
    <t>受入条件等</t>
  </si>
  <si>
    <t>報酬</t>
  </si>
  <si>
    <t>保険</t>
  </si>
  <si>
    <t>昼食</t>
  </si>
  <si>
    <t>通勤費</t>
  </si>
  <si>
    <t>実習日数</t>
  </si>
  <si>
    <t>相談内容</t>
  </si>
  <si>
    <t>月</t>
  </si>
  <si>
    <t>(上記と違う場合)</t>
  </si>
  <si>
    <t>〒</t>
  </si>
  <si>
    <t>住所</t>
  </si>
  <si>
    <t>ご担当者</t>
  </si>
  <si>
    <t>書類送付先</t>
  </si>
  <si>
    <t>学部</t>
  </si>
  <si>
    <r>
      <t xml:space="preserve">実習先住所
</t>
    </r>
    <r>
      <rPr>
        <sz val="7"/>
        <rFont val="ＭＳ Ｐ明朝"/>
        <family val="1"/>
      </rPr>
      <t>（所在地と異なる場合）</t>
    </r>
  </si>
  <si>
    <t>〒802-0082　北九州市小倉北区古船場町1-35　北九州市立商工貿易会館　６階 北九州活性化協議会内</t>
  </si>
  <si>
    <t>書類送付先ご住所</t>
  </si>
  <si>
    <t>応募条件</t>
  </si>
  <si>
    <t>日本語レベル</t>
  </si>
  <si>
    <t>■事務局</t>
  </si>
  <si>
    <t>有</t>
  </si>
  <si>
    <t>info-jinzai@kpec.or.jp</t>
  </si>
  <si>
    <t>学部３年</t>
  </si>
  <si>
    <t>無</t>
  </si>
  <si>
    <t>/</t>
  </si>
  <si>
    <t>※</t>
  </si>
  <si>
    <t>　　</t>
  </si>
  <si>
    <t>事務処理の都合上、Ｅｘｃｅｌデータを添付の上、Ｅ－ｍａｉｌにて事務局までご送付ください。</t>
  </si>
  <si>
    <r>
      <t>《学生の実習実施可能期間 》　</t>
    </r>
    <r>
      <rPr>
        <b/>
        <sz val="12"/>
        <color indexed="10"/>
        <rFont val="ＭＳ Ｐ明朝"/>
        <family val="1"/>
      </rPr>
      <t>8月16日～9月20日</t>
    </r>
  </si>
  <si>
    <t>希望学年</t>
  </si>
  <si>
    <t>実習テーマ・
実習内容</t>
  </si>
  <si>
    <t>応募資格・
求める能力</t>
  </si>
  <si>
    <r>
      <t>備考欄</t>
    </r>
  </si>
  <si>
    <t>実習内容</t>
  </si>
  <si>
    <t>〒</t>
  </si>
  <si>
    <t>【</t>
  </si>
  <si>
    <t>】</t>
  </si>
  <si>
    <t>【</t>
  </si>
  <si>
    <t>】</t>
  </si>
  <si>
    <t>（</t>
  </si>
  <si>
    <t>）</t>
  </si>
  <si>
    <t>）</t>
  </si>
  <si>
    <t>【</t>
  </si>
  <si>
    <t>】</t>
  </si>
  <si>
    <t>【</t>
  </si>
  <si>
    <t>・</t>
  </si>
  <si>
    <t>】</t>
  </si>
  <si>
    <t>（</t>
  </si>
  <si>
    <t>）</t>
  </si>
  <si>
    <t>〒</t>
  </si>
  <si>
    <t>MAIL</t>
  </si>
  <si>
    <t>～</t>
  </si>
  <si>
    <t>【</t>
  </si>
  <si>
    <t>】</t>
  </si>
  <si>
    <t>：</t>
  </si>
  <si>
    <t>専攻科１年</t>
  </si>
  <si>
    <t>通勤費</t>
  </si>
  <si>
    <t>・</t>
  </si>
  <si>
    <t>昼　食</t>
  </si>
  <si>
    <t>報　酬</t>
  </si>
  <si>
    <t>TEL</t>
  </si>
  <si>
    <t>氏名</t>
  </si>
  <si>
    <t>FAX</t>
  </si>
  <si>
    <r>
      <t>書類送付先・お問合せ等ご担当者(</t>
    </r>
    <r>
      <rPr>
        <b/>
        <sz val="11"/>
        <color indexed="10"/>
        <rFont val="ＭＳ Ｐ明朝"/>
        <family val="1"/>
      </rPr>
      <t>上記と違う場合</t>
    </r>
    <r>
      <rPr>
        <sz val="11"/>
        <rFont val="ＭＳ Ｐ明朝"/>
        <family val="1"/>
      </rPr>
      <t>)</t>
    </r>
  </si>
  <si>
    <r>
      <t>北九州地域産業人材育成フォーラム　</t>
    </r>
    <r>
      <rPr>
        <sz val="8"/>
        <rFont val="ＭＳ Ｐ明朝"/>
        <family val="1"/>
      </rPr>
      <t>（インターンシップ担当）</t>
    </r>
    <r>
      <rPr>
        <sz val="10"/>
        <rFont val="ＭＳ Ｐ明朝"/>
        <family val="1"/>
      </rPr>
      <t xml:space="preserve">  TEL：093-541-3122　FAX：093-541-0636</t>
    </r>
  </si>
  <si>
    <t>別途相談</t>
  </si>
  <si>
    <t>別途相談</t>
  </si>
  <si>
    <t>従業
員数</t>
  </si>
  <si>
    <t>平均
年齢</t>
  </si>
  <si>
    <t>係長</t>
  </si>
  <si>
    <t>小倉　花子</t>
  </si>
  <si>
    <t>info@ai.or.jp</t>
  </si>
  <si>
    <t>問合せ・書類送付ご担当者</t>
  </si>
  <si>
    <t>ご担当者（フォーラム控え）</t>
  </si>
  <si>
    <t>ＫＴＳ担当者名</t>
  </si>
  <si>
    <t>KTS担当者</t>
  </si>
  <si>
    <t xml:space="preserve">事業内容 </t>
  </si>
  <si>
    <t>ＦＡＸ番号</t>
  </si>
  <si>
    <r>
      <t xml:space="preserve">【受入登録シートの送付先】 </t>
    </r>
    <r>
      <rPr>
        <b/>
        <sz val="10"/>
        <color indexed="10"/>
        <rFont val="ＭＳ Ｐ明朝"/>
        <family val="1"/>
      </rPr>
      <t xml:space="preserve"> </t>
    </r>
  </si>
  <si>
    <t>お問
合せ</t>
  </si>
  <si>
    <t>企業数</t>
  </si>
  <si>
    <t>№</t>
  </si>
  <si>
    <t>エントリー状況</t>
  </si>
  <si>
    <t>企業PR</t>
  </si>
  <si>
    <t>社屋、工場、製品等の写真</t>
  </si>
  <si>
    <t>月</t>
  </si>
  <si>
    <r>
      <t>早稲田大学</t>
    </r>
    <r>
      <rPr>
        <sz val="8"/>
        <color indexed="10"/>
        <rFont val="ＭＳ Ｐ明朝"/>
        <family val="1"/>
      </rPr>
      <t>（情報生産システム工学専攻）</t>
    </r>
  </si>
  <si>
    <r>
      <t>北九州市立大学　</t>
    </r>
    <r>
      <rPr>
        <sz val="8"/>
        <color indexed="10"/>
        <rFont val="ＭＳ Ｐ明朝"/>
        <family val="1"/>
      </rPr>
      <t>（国際環境工学部、研究科のみ）</t>
    </r>
  </si>
  <si>
    <r>
      <t>ﾌﾘｶﾞﾅ</t>
    </r>
    <r>
      <rPr>
        <sz val="9"/>
        <rFont val="ＭＳ Ｐ明朝"/>
        <family val="1"/>
      </rPr>
      <t>（半角ｶﾅ）</t>
    </r>
  </si>
  <si>
    <t>ﾌﾘｶﾞﾅ</t>
  </si>
  <si>
    <t>コメントの印刷</t>
  </si>
  <si>
    <t>ページ設定→シート→コメント（選択）</t>
  </si>
  <si>
    <t>別途相談</t>
  </si>
  <si>
    <t>可</t>
  </si>
  <si>
    <t>-</t>
  </si>
  <si>
    <t>　-　　　-</t>
  </si>
  <si>
    <t>不可</t>
  </si>
  <si>
    <t>学科等問わず</t>
  </si>
  <si>
    <t>希望あり</t>
  </si>
  <si>
    <t>○○製造株式会社</t>
  </si>
  <si>
    <t>ﾏﾙﾏﾙｾｲｿﾞｳｶﾌﾞｼｷｶｲｼｬ</t>
  </si>
  <si>
    <t>製造業</t>
  </si>
  <si>
    <t>　弊社は産業用の機械製作を行っており、社会インフラ分野の企業へ多く納品しております。
　主力製品の「○○」は一般的に知られている製品に比べ小型化が図れる付加価値の高い工業製品であり、用途、能力、低コスト別に業界トップクラスの品揃えを持っています。またお客様のニーズを反映したオリジナル機械の製作も手掛けております。作業効率が平均10％向上し、コストダウンにもつながると好評です。</t>
  </si>
  <si>
    <t>802-0000</t>
  </si>
  <si>
    <t>北九州市小倉北区○○町１－１</t>
  </si>
  <si>
    <t>093-000-0000</t>
  </si>
  <si>
    <t>093-000-1111</t>
  </si>
  <si>
    <t>http://www.jinzai.or.jp</t>
  </si>
  <si>
    <t>代表取締役社長</t>
  </si>
  <si>
    <t>北九州　太郎</t>
  </si>
  <si>
    <t>色々な機器の設計から、製造まで一貫して行っております。
顧客のニーズを十分に生かした製品作り、またメンテナンス等も充実しております。
業界シェアは、世界第３位となっており、各国への輸出も盛んに行っております。</t>
  </si>
  <si>
    <t>機器製造の実習・体験</t>
  </si>
  <si>
    <t>初日はオリエンテーション、会社説明、およびものづくりに関する教育
２日目以降は現場で、機器製造の体験。
最終日には、体験した内容の発表。</t>
  </si>
  <si>
    <t>本社工場</t>
  </si>
  <si>
    <t>所在地と同じ</t>
  </si>
  <si>
    <t>ＪＲ　小倉駅   西鉄バス 　米町バス停</t>
  </si>
  <si>
    <t>機械工学系学科　学生</t>
  </si>
  <si>
    <t>金属材料や冶金について専門的知識のある学生、大学・大学院生・高専は問いません。
短期間の実習なので、専門性の深いカリキュラムの実施は難しいですが、専門知識を必要とする部署にて受入れを行いますので、対象の学生のみ受け入れを行います。
また専門性ばかりではなく、実社会でのルールやマナーなども学習できればと考えます。</t>
  </si>
  <si>
    <t>昼食は各自で準備。保険加入証明書（複写）を必ず提出して下さい。
筆記用具は必ず持参して下さい。
作業服・安全靴を貸与致しますので、身長・胸囲・胴囲・靴のサイズをエントリーシートに
記入して下さい。</t>
  </si>
  <si>
    <t>info@ai.or.jp</t>
  </si>
  <si>
    <t>093-000-0000</t>
  </si>
  <si>
    <t>093-000-0001</t>
  </si>
  <si>
    <t>http://www.</t>
  </si>
  <si>
    <t xml:space="preserve">お手数ををおかけ致しますが、どうぞよろしくお願いいたします。
</t>
  </si>
  <si>
    <t>書式のダウンロード→http://www.kpec.or.jp/jinzai/internship/corp/term.php</t>
  </si>
  <si>
    <t>インターンシップ受入登録シート 【Ｈ29年度】</t>
  </si>
  <si>
    <t>インターンシップ受入登録シート 【Ｈ２９年度】</t>
  </si>
  <si>
    <t>谷本</t>
  </si>
  <si>
    <t>※</t>
  </si>
  <si>
    <t>事務処理の都合上、Ｅｘｃｅｌデータを添付の上、Ｅ－ｍａｉｌにて事務局までご送付ください。</t>
  </si>
  <si>
    <t>事務局確認事項</t>
  </si>
  <si>
    <t>□　H29インターンシップ仮登録・パンフレット掲載原稿提出</t>
  </si>
  <si>
    <t>応募締切日</t>
  </si>
  <si>
    <t>】</t>
  </si>
  <si>
    <t>有</t>
  </si>
  <si>
    <t>否</t>
  </si>
  <si>
    <t>応募期間
延長可否</t>
  </si>
  <si>
    <t>期間延長可否</t>
  </si>
  <si>
    <t>□　H29インターンシップ登録完了（インターンシップ詳細記入）・WEB掲載</t>
  </si>
  <si>
    <t>延長最終日</t>
  </si>
  <si>
    <t>月　</t>
  </si>
  <si>
    <t>日</t>
  </si>
  <si>
    <t>※エントリー学生無の場合</t>
  </si>
  <si>
    <t>（該当しない方を消して下さい）</t>
  </si>
  <si>
    <t>（該当しない方を消して下さい）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</si>
</sst>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Red]\(0\)"/>
    <numFmt numFmtId="178" formatCode="m/d;@"/>
    <numFmt numFmtId="179" formatCode="#;\-#;&quot;&quot;;@"/>
    <numFmt numFmtId="180" formatCode="##&quot;月&quot;"/>
    <numFmt numFmtId="181" formatCode="##&quot;日&quot;"/>
    <numFmt numFmtId="182" formatCode="##&quot;日&quot;&quot;間&quot;"/>
    <numFmt numFmtId="183" formatCode="##&quot;週&quot;&quot;間&quot;"/>
    <numFmt numFmtId="184" formatCode="##&quot;分&quot;"/>
    <numFmt numFmtId="185" formatCode="##&quot;人&quot;"/>
    <numFmt numFmtId="186" formatCode="h:mm;@"/>
    <numFmt numFmtId="187" formatCode="####&quot;年&quot;"/>
  </numFmts>
  <fonts count="106">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9"/>
      <name val="ＭＳ Ｐゴシック"/>
      <family val="3"/>
    </font>
    <font>
      <sz val="10.5"/>
      <name val="ＭＳ Ｐ明朝"/>
      <family val="1"/>
    </font>
    <font>
      <sz val="16"/>
      <name val="ＭＳ Ｐ明朝"/>
      <family val="1"/>
    </font>
    <font>
      <sz val="11"/>
      <name val="ＭＳ Ｐ明朝"/>
      <family val="1"/>
    </font>
    <font>
      <b/>
      <sz val="22"/>
      <name val="ＭＳ Ｐ明朝"/>
      <family val="1"/>
    </font>
    <font>
      <sz val="12"/>
      <name val="ＭＳ Ｐ明朝"/>
      <family val="1"/>
    </font>
    <font>
      <sz val="10"/>
      <name val="ＭＳ Ｐ明朝"/>
      <family val="1"/>
    </font>
    <font>
      <b/>
      <sz val="11"/>
      <name val="ＭＳ Ｐ明朝"/>
      <family val="1"/>
    </font>
    <font>
      <sz val="9"/>
      <name val="ＭＳ Ｐ明朝"/>
      <family val="1"/>
    </font>
    <font>
      <b/>
      <sz val="10"/>
      <name val="ＭＳ Ｐ明朝"/>
      <family val="1"/>
    </font>
    <font>
      <b/>
      <sz val="18"/>
      <name val="ＭＳ Ｐ明朝"/>
      <family val="1"/>
    </font>
    <font>
      <sz val="8"/>
      <name val="ＭＳ Ｐ明朝"/>
      <family val="1"/>
    </font>
    <font>
      <sz val="11"/>
      <name val="HGPｺﾞｼｯｸM"/>
      <family val="3"/>
    </font>
    <font>
      <sz val="10"/>
      <name val="HGPｺﾞｼｯｸM"/>
      <family val="3"/>
    </font>
    <font>
      <sz val="12"/>
      <name val="HGPｺﾞｼｯｸM"/>
      <family val="3"/>
    </font>
    <font>
      <sz val="8"/>
      <color indexed="10"/>
      <name val="ＭＳ Ｐ明朝"/>
      <family val="1"/>
    </font>
    <font>
      <sz val="7"/>
      <name val="ＭＳ Ｐ明朝"/>
      <family val="1"/>
    </font>
    <font>
      <b/>
      <u val="single"/>
      <sz val="11"/>
      <color indexed="12"/>
      <name val="ＭＳ Ｐゴシック"/>
      <family val="3"/>
    </font>
    <font>
      <b/>
      <sz val="14"/>
      <name val="ＭＳ Ｐ明朝"/>
      <family val="1"/>
    </font>
    <font>
      <b/>
      <sz val="12"/>
      <name val="ＭＳ Ｐ明朝"/>
      <family val="1"/>
    </font>
    <font>
      <sz val="9"/>
      <name val="HGPｺﾞｼｯｸM"/>
      <family val="3"/>
    </font>
    <font>
      <b/>
      <sz val="12"/>
      <color indexed="10"/>
      <name val="ＭＳ Ｐ明朝"/>
      <family val="1"/>
    </font>
    <font>
      <b/>
      <sz val="9"/>
      <color indexed="10"/>
      <name val="ＭＳ Ｐゴシック"/>
      <family val="3"/>
    </font>
    <font>
      <b/>
      <sz val="9"/>
      <name val="ＭＳ Ｐゴシック"/>
      <family val="3"/>
    </font>
    <font>
      <b/>
      <sz val="8"/>
      <color indexed="10"/>
      <name val="ＭＳ Ｐゴシック"/>
      <family val="3"/>
    </font>
    <font>
      <b/>
      <sz val="11"/>
      <color indexed="10"/>
      <name val="ＭＳ Ｐ明朝"/>
      <family val="1"/>
    </font>
    <font>
      <sz val="8"/>
      <color indexed="10"/>
      <name val="ＭＳ Ｐゴシック"/>
      <family val="3"/>
    </font>
    <font>
      <b/>
      <sz val="11"/>
      <name val="ＭＳ Ｐゴシック"/>
      <family val="3"/>
    </font>
    <font>
      <b/>
      <sz val="11"/>
      <color indexed="10"/>
      <name val="ＭＳ Ｐゴシック"/>
      <family val="3"/>
    </font>
    <font>
      <b/>
      <sz val="10"/>
      <color indexed="10"/>
      <name val="ＭＳ Ｐ明朝"/>
      <family val="1"/>
    </font>
    <font>
      <sz val="9"/>
      <name val="HG丸ｺﾞｼｯｸM-PRO"/>
      <family val="3"/>
    </font>
    <font>
      <sz val="11"/>
      <name val="ぼくたちのゴシック"/>
      <family val="3"/>
    </font>
    <font>
      <sz val="10.5"/>
      <name val="ぼくたちのゴシック"/>
      <family val="3"/>
    </font>
    <font>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10"/>
      <name val="ＭＳ Ｐ明朝"/>
      <family val="1"/>
    </font>
    <font>
      <b/>
      <sz val="11"/>
      <color indexed="10"/>
      <name val="HGPｺﾞｼｯｸM"/>
      <family val="3"/>
    </font>
    <font>
      <sz val="10.5"/>
      <color indexed="22"/>
      <name val="ＭＳ Ｐ明朝"/>
      <family val="1"/>
    </font>
    <font>
      <sz val="10.5"/>
      <color indexed="10"/>
      <name val="ＭＳ Ｐ明朝"/>
      <family val="1"/>
    </font>
    <font>
      <b/>
      <sz val="8"/>
      <color indexed="10"/>
      <name val="ＭＳ Ｐ明朝"/>
      <family val="1"/>
    </font>
    <font>
      <sz val="10"/>
      <color indexed="10"/>
      <name val="ＭＳ Ｐ明朝"/>
      <family val="1"/>
    </font>
    <font>
      <sz val="11"/>
      <color indexed="10"/>
      <name val="ＭＳ Ｐ明朝"/>
      <family val="1"/>
    </font>
    <font>
      <sz val="12"/>
      <color indexed="10"/>
      <name val="ＭＳ Ｐ明朝"/>
      <family val="1"/>
    </font>
    <font>
      <b/>
      <sz val="9"/>
      <color indexed="10"/>
      <name val="ＭＳ Ｐ明朝"/>
      <family val="1"/>
    </font>
    <font>
      <b/>
      <sz val="10.5"/>
      <color indexed="10"/>
      <name val="HGPｺﾞｼｯｸM"/>
      <family val="3"/>
    </font>
    <font>
      <sz val="9"/>
      <color indexed="10"/>
      <name val="ＭＳ Ｐ明朝"/>
      <family val="1"/>
    </font>
    <font>
      <sz val="11"/>
      <color indexed="8"/>
      <name val="Calibri"/>
      <family val="2"/>
    </font>
    <font>
      <b/>
      <sz val="14"/>
      <color indexed="10"/>
      <name val="HGSｺﾞｼｯｸM"/>
      <family val="3"/>
    </font>
    <font>
      <sz val="11"/>
      <color indexed="8"/>
      <name val="HGSｺﾞｼｯｸM"/>
      <family val="3"/>
    </font>
    <font>
      <b/>
      <sz val="11"/>
      <color indexed="8"/>
      <name val="HGSｺﾞｼｯｸM"/>
      <family val="3"/>
    </font>
    <font>
      <sz val="11"/>
      <color indexed="10"/>
      <name val="HGSｺﾞｼｯｸM"/>
      <family val="3"/>
    </font>
    <font>
      <sz val="10"/>
      <color indexed="8"/>
      <name val="HGSｺﾞｼｯｸM"/>
      <family val="3"/>
    </font>
    <font>
      <b/>
      <sz val="1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0"/>
      <color rgb="FFFF0000"/>
      <name val="ＭＳ Ｐ明朝"/>
      <family val="1"/>
    </font>
    <font>
      <b/>
      <sz val="11"/>
      <color rgb="FFFF0000"/>
      <name val="ＭＳ Ｐ明朝"/>
      <family val="1"/>
    </font>
    <font>
      <b/>
      <sz val="14"/>
      <color rgb="FFFF0000"/>
      <name val="ＭＳ Ｐ明朝"/>
      <family val="1"/>
    </font>
    <font>
      <sz val="8"/>
      <color rgb="FFFF0000"/>
      <name val="ＭＳ Ｐ明朝"/>
      <family val="1"/>
    </font>
    <font>
      <b/>
      <sz val="11"/>
      <color rgb="FFFF0000"/>
      <name val="HGPｺﾞｼｯｸM"/>
      <family val="3"/>
    </font>
    <font>
      <sz val="10.5"/>
      <color theme="0" tint="-0.04997999966144562"/>
      <name val="ＭＳ Ｐ明朝"/>
      <family val="1"/>
    </font>
    <font>
      <sz val="10.5"/>
      <color rgb="FFFF0000"/>
      <name val="ＭＳ Ｐ明朝"/>
      <family val="1"/>
    </font>
    <font>
      <sz val="9"/>
      <color rgb="FFFF0000"/>
      <name val="ＭＳ Ｐ明朝"/>
      <family val="1"/>
    </font>
    <font>
      <b/>
      <sz val="9"/>
      <color rgb="FFFF0000"/>
      <name val="ＭＳ Ｐ明朝"/>
      <family val="1"/>
    </font>
    <font>
      <b/>
      <sz val="10.5"/>
      <color rgb="FFFF0000"/>
      <name val="HGPｺﾞｼｯｸM"/>
      <family val="3"/>
    </font>
    <font>
      <sz val="12"/>
      <color rgb="FFFF0000"/>
      <name val="ＭＳ Ｐ明朝"/>
      <family val="1"/>
    </font>
    <font>
      <sz val="11"/>
      <color rgb="FFFF0000"/>
      <name val="ＭＳ Ｐ明朝"/>
      <family val="1"/>
    </font>
    <font>
      <sz val="10"/>
      <color rgb="FFFF0000"/>
      <name val="ＭＳ Ｐ明朝"/>
      <family val="1"/>
    </font>
    <font>
      <b/>
      <sz val="8"/>
      <color rgb="FFFF0000"/>
      <name val="ＭＳ Ｐ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rgb="FFFFCCFF"/>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bottom style="medium"/>
    </border>
    <border>
      <left/>
      <right/>
      <top style="hair"/>
      <bottom style="hair"/>
    </border>
    <border>
      <left/>
      <right/>
      <top/>
      <bottom style="thin"/>
    </border>
    <border>
      <left style="thin"/>
      <right/>
      <top style="thin"/>
      <bottom style="hair"/>
    </border>
    <border>
      <left/>
      <right/>
      <top style="thin"/>
      <bottom style="hair"/>
    </border>
    <border>
      <left/>
      <right/>
      <top style="hair"/>
      <bottom style="thin"/>
    </border>
    <border>
      <left/>
      <right style="thin"/>
      <top style="thin"/>
      <bottom/>
    </border>
    <border>
      <left/>
      <right/>
      <top style="thin"/>
      <bottom/>
    </border>
    <border>
      <left style="thin"/>
      <right style="thin"/>
      <top style="thin"/>
      <bottom/>
    </border>
    <border>
      <left style="hair"/>
      <right style="hair"/>
      <top style="thin"/>
      <bottom/>
    </border>
    <border>
      <left style="thin"/>
      <right style="thin"/>
      <top/>
      <bottom/>
    </border>
    <border>
      <left style="thin"/>
      <right style="thin"/>
      <top style="thin"/>
      <bottom style="thin"/>
    </border>
    <border>
      <left style="hair"/>
      <right style="thin"/>
      <top style="thin"/>
      <bottom/>
    </border>
    <border>
      <left style="thin"/>
      <right/>
      <top style="thin"/>
      <bottom/>
    </border>
    <border>
      <left style="thin"/>
      <right style="hair"/>
      <top style="thin"/>
      <bottom/>
    </border>
    <border>
      <left style="dotted"/>
      <right/>
      <top style="thin"/>
      <bottom/>
    </border>
    <border>
      <left style="thin"/>
      <right/>
      <top/>
      <bottom/>
    </border>
    <border>
      <left/>
      <right/>
      <top/>
      <bottom style="hair"/>
    </border>
    <border>
      <left/>
      <right style="medium"/>
      <top style="thin"/>
      <bottom style="hair"/>
    </border>
    <border>
      <left/>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hair"/>
      <right style="thin"/>
      <top style="thin"/>
      <bottom style="thin"/>
    </border>
    <border>
      <left/>
      <right style="medium"/>
      <top style="thin"/>
      <bottom style="thin"/>
    </border>
    <border>
      <left style="thin"/>
      <right/>
      <top/>
      <bottom style="thin"/>
    </border>
    <border>
      <left style="thin"/>
      <right/>
      <top/>
      <bottom style="medium"/>
    </border>
    <border>
      <left style="thin"/>
      <right/>
      <top style="thin"/>
      <bottom style="thin"/>
    </border>
    <border>
      <left style="thin"/>
      <right/>
      <top style="thin"/>
      <bottom style="medium"/>
    </border>
    <border>
      <left style="thin"/>
      <right/>
      <top style="hair"/>
      <bottom style="hair"/>
    </border>
    <border>
      <left style="thin"/>
      <right/>
      <top/>
      <bottom style="hair"/>
    </border>
    <border>
      <left style="thin"/>
      <right/>
      <top style="hair"/>
      <bottom style="thin"/>
    </border>
    <border>
      <left>
        <color indexed="63"/>
      </left>
      <right style="hair"/>
      <top style="thin"/>
      <bottom/>
    </border>
    <border>
      <left style="thin"/>
      <right style="hair"/>
      <top style="thin"/>
      <bottom style="thin"/>
    </border>
    <border>
      <left style="hair"/>
      <right style="hair"/>
      <top style="thin"/>
      <bottom style="thin"/>
    </border>
    <border>
      <left style="thin"/>
      <right style="thin"/>
      <top style="medium"/>
      <bottom style="thin"/>
    </border>
    <border>
      <left style="thin"/>
      <right style="thin"/>
      <top/>
      <bottom style="medium"/>
    </border>
    <border>
      <left style="thin"/>
      <right style="thin"/>
      <top/>
      <bottom style="thin"/>
    </border>
    <border>
      <left style="thin"/>
      <right style="thin"/>
      <top style="medium"/>
      <bottom style="medium"/>
    </border>
    <border>
      <left/>
      <right style="thin"/>
      <top/>
      <bottom style="thin"/>
    </border>
    <border>
      <left style="thin"/>
      <right style="thin"/>
      <top style="thin"/>
      <bottom style="medium"/>
    </border>
    <border>
      <left style="thin"/>
      <right style="thin"/>
      <top style="medium"/>
      <bottom/>
    </border>
    <border>
      <left style="thin"/>
      <right/>
      <top style="medium"/>
      <bottom/>
    </border>
    <border>
      <left style="hair"/>
      <right>
        <color indexed="63"/>
      </right>
      <top style="thin"/>
      <bottom/>
    </border>
    <border>
      <left style="thin"/>
      <right/>
      <top style="medium"/>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color indexed="63"/>
      </left>
      <right style="thin"/>
      <top>
        <color indexed="63"/>
      </top>
      <bottom>
        <color indexed="63"/>
      </bottom>
    </border>
    <border>
      <left/>
      <right style="medium"/>
      <top style="thin"/>
      <bottom/>
    </border>
    <border>
      <left/>
      <right style="medium"/>
      <top/>
      <bottom/>
    </border>
    <border>
      <left/>
      <right style="medium"/>
      <top/>
      <bottom style="medium"/>
    </border>
    <border>
      <left/>
      <right style="medium"/>
      <top style="medium"/>
      <bottom/>
    </border>
    <border>
      <left/>
      <right style="medium"/>
      <top/>
      <bottom style="thin"/>
    </border>
    <border>
      <left/>
      <right style="medium"/>
      <top style="hair"/>
      <bottom style="hair"/>
    </border>
    <border>
      <left/>
      <right style="thin"/>
      <top style="thin"/>
      <bottom style="medium"/>
    </border>
    <border>
      <left style="hair"/>
      <right/>
      <top style="thin"/>
      <bottom style="thin"/>
    </border>
    <border>
      <left style="thin"/>
      <right/>
      <top style="medium"/>
      <bottom style="medium"/>
    </border>
    <border>
      <left/>
      <right/>
      <top style="medium"/>
      <bottom style="medium"/>
    </border>
    <border>
      <left/>
      <right style="medium"/>
      <top style="medium"/>
      <bottom style="medium"/>
    </border>
    <border>
      <left style="medium"/>
      <right style="thin"/>
      <top style="medium"/>
      <bottom/>
    </border>
    <border>
      <left style="medium"/>
      <right style="thin"/>
      <top/>
      <bottom/>
    </border>
    <border>
      <left style="medium"/>
      <right style="thin"/>
      <top/>
      <bottom style="medium"/>
    </border>
    <border>
      <left/>
      <right style="thin"/>
      <top style="thin"/>
      <bottom style="thin"/>
    </border>
    <border>
      <left/>
      <right style="thin"/>
      <top style="hair"/>
      <bottom style="hair"/>
    </border>
    <border>
      <left/>
      <right style="medium"/>
      <top style="hair"/>
      <bottom style="thin"/>
    </border>
    <border>
      <left/>
      <right style="thin"/>
      <top/>
      <bottom style="hair"/>
    </border>
    <border>
      <left/>
      <right style="thin"/>
      <top style="hair"/>
      <bottom style="thin"/>
    </border>
    <border>
      <left/>
      <right style="medium"/>
      <top/>
      <bottom style="hair"/>
    </border>
    <border>
      <left style="hair"/>
      <right/>
      <top style="medium"/>
      <bottom style="thin"/>
    </border>
    <border>
      <left style="medium"/>
      <right/>
      <top style="medium"/>
      <bottom style="medium"/>
    </border>
    <border>
      <left/>
      <right style="thin"/>
      <top style="medium"/>
      <bottom style="medium"/>
    </border>
    <border>
      <left/>
      <right style="thin"/>
      <top style="thin"/>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89" fillId="0" borderId="0" applyNumberFormat="0" applyFill="0" applyBorder="0" applyAlignment="0" applyProtection="0"/>
    <xf numFmtId="0" fontId="90" fillId="32" borderId="0" applyNumberFormat="0" applyBorder="0" applyAlignment="0" applyProtection="0"/>
  </cellStyleXfs>
  <cellXfs count="585">
    <xf numFmtId="0" fontId="0" fillId="0" borderId="0" xfId="0" applyAlignment="1">
      <alignment/>
    </xf>
    <xf numFmtId="0" fontId="5" fillId="0" borderId="0" xfId="0" applyFont="1" applyAlignment="1" applyProtection="1">
      <alignment vertical="center"/>
      <protection locked="0"/>
    </xf>
    <xf numFmtId="0" fontId="12" fillId="0" borderId="0" xfId="0" applyFont="1" applyAlignment="1" applyProtection="1">
      <alignment vertical="center"/>
      <protection locked="0"/>
    </xf>
    <xf numFmtId="0" fontId="5" fillId="0" borderId="10" xfId="0" applyFont="1" applyFill="1" applyBorder="1" applyAlignment="1" applyProtection="1">
      <alignment horizontal="left" vertical="center" indent="1" shrinkToFit="1"/>
      <protection locked="0"/>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0" fontId="5" fillId="0" borderId="11" xfId="0" applyFont="1" applyFill="1" applyBorder="1" applyAlignment="1" applyProtection="1">
      <alignment horizontal="left" vertical="center" indent="1" shrinkToFit="1"/>
      <protection locked="0"/>
    </xf>
    <xf numFmtId="0" fontId="7" fillId="0" borderId="12"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16" fillId="0" borderId="0" xfId="0" applyFont="1" applyAlignment="1" applyProtection="1">
      <alignment/>
      <protection locked="0"/>
    </xf>
    <xf numFmtId="0" fontId="16" fillId="0" borderId="0" xfId="0" applyNumberFormat="1" applyFont="1" applyAlignment="1" applyProtection="1">
      <alignment/>
      <protection/>
    </xf>
    <xf numFmtId="0" fontId="16" fillId="0" borderId="0" xfId="0" applyFont="1" applyFill="1" applyBorder="1" applyAlignment="1" applyProtection="1">
      <alignment vertical="center"/>
      <protection/>
    </xf>
    <xf numFmtId="187" fontId="16" fillId="0" borderId="0" xfId="0" applyNumberFormat="1" applyFont="1" applyAlignment="1" applyProtection="1">
      <alignment/>
      <protection locked="0"/>
    </xf>
    <xf numFmtId="0" fontId="16" fillId="0" borderId="0" xfId="0" applyNumberFormat="1" applyFont="1" applyAlignment="1" applyProtection="1">
      <alignment/>
      <protection locked="0"/>
    </xf>
    <xf numFmtId="0" fontId="16" fillId="0" borderId="0" xfId="0" applyFont="1" applyAlignment="1" applyProtection="1">
      <alignment horizontal="center"/>
      <protection locked="0"/>
    </xf>
    <xf numFmtId="0" fontId="17"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locked="0"/>
    </xf>
    <xf numFmtId="49" fontId="16" fillId="0" borderId="0" xfId="0" applyNumberFormat="1" applyFont="1" applyFill="1" applyBorder="1" applyAlignment="1" applyProtection="1">
      <alignment vertical="center"/>
      <protection locked="0"/>
    </xf>
    <xf numFmtId="0" fontId="16" fillId="0" borderId="0" xfId="0" applyFont="1" applyFill="1" applyBorder="1" applyAlignment="1" applyProtection="1">
      <alignment/>
      <protection locked="0"/>
    </xf>
    <xf numFmtId="0" fontId="7" fillId="0" borderId="14" xfId="0" applyFont="1" applyBorder="1" applyAlignment="1" applyProtection="1">
      <alignment vertical="center"/>
      <protection locked="0"/>
    </xf>
    <xf numFmtId="0" fontId="7" fillId="0" borderId="15" xfId="0" applyFont="1" applyBorder="1" applyAlignment="1" applyProtection="1">
      <alignment vertical="center"/>
      <protection locked="0"/>
    </xf>
    <xf numFmtId="0" fontId="7" fillId="0" borderId="12" xfId="0" applyFont="1" applyBorder="1" applyAlignment="1" applyProtection="1">
      <alignment vertical="center"/>
      <protection locked="0"/>
    </xf>
    <xf numFmtId="0" fontId="7" fillId="0" borderId="16" xfId="0" applyFont="1" applyBorder="1" applyAlignment="1" applyProtection="1">
      <alignment horizontal="center" vertical="center"/>
      <protection locked="0"/>
    </xf>
    <xf numFmtId="0" fontId="16" fillId="0" borderId="17" xfId="0" applyFont="1" applyFill="1" applyBorder="1" applyAlignment="1" applyProtection="1">
      <alignment horizontal="center" vertical="center" wrapText="1"/>
      <protection/>
    </xf>
    <xf numFmtId="0" fontId="7" fillId="0" borderId="0"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5" fillId="0" borderId="13" xfId="0" applyFont="1" applyBorder="1" applyAlignment="1" applyProtection="1">
      <alignment horizontal="left" vertical="center" shrinkToFit="1"/>
      <protection locked="0"/>
    </xf>
    <xf numFmtId="0" fontId="16" fillId="0" borderId="17" xfId="0" applyFont="1" applyFill="1" applyBorder="1" applyAlignment="1" applyProtection="1">
      <alignment horizontal="center" vertical="center"/>
      <protection/>
    </xf>
    <xf numFmtId="0" fontId="16" fillId="0" borderId="18" xfId="0" applyFont="1" applyFill="1" applyBorder="1" applyAlignment="1" applyProtection="1">
      <alignment vertical="center" wrapText="1"/>
      <protection/>
    </xf>
    <xf numFmtId="0" fontId="16" fillId="0" borderId="0" xfId="0" applyFont="1" applyFill="1" applyAlignment="1" applyProtection="1">
      <alignment horizontal="center" vertical="center"/>
      <protection locked="0"/>
    </xf>
    <xf numFmtId="0" fontId="18" fillId="0" borderId="0" xfId="0" applyFont="1" applyFill="1" applyAlignment="1" applyProtection="1">
      <alignment horizontal="center" vertical="top"/>
      <protection locked="0"/>
    </xf>
    <xf numFmtId="0" fontId="16" fillId="0" borderId="19" xfId="0" applyFont="1" applyFill="1" applyBorder="1" applyAlignment="1" applyProtection="1">
      <alignment horizontal="center" vertical="center"/>
      <protection/>
    </xf>
    <xf numFmtId="0" fontId="16" fillId="0" borderId="19" xfId="0" applyFont="1" applyFill="1" applyBorder="1" applyAlignment="1" applyProtection="1">
      <alignment horizontal="center" vertical="center" wrapText="1"/>
      <protection/>
    </xf>
    <xf numFmtId="0" fontId="17" fillId="0" borderId="19" xfId="0" applyFont="1" applyFill="1" applyBorder="1" applyAlignment="1" applyProtection="1">
      <alignment horizontal="center" vertical="center" wrapText="1"/>
      <protection/>
    </xf>
    <xf numFmtId="0" fontId="16" fillId="0" borderId="19" xfId="0" applyFont="1" applyFill="1" applyBorder="1" applyAlignment="1" applyProtection="1">
      <alignment horizontal="center" vertical="center"/>
      <protection locked="0"/>
    </xf>
    <xf numFmtId="0" fontId="16" fillId="0" borderId="20" xfId="0" applyFont="1" applyFill="1" applyBorder="1" applyAlignment="1" applyProtection="1">
      <alignment horizontal="center" vertical="center"/>
      <protection/>
    </xf>
    <xf numFmtId="187" fontId="16" fillId="0" borderId="20" xfId="0" applyNumberFormat="1" applyFont="1" applyFill="1" applyBorder="1" applyAlignment="1" applyProtection="1">
      <alignment horizontal="center" vertical="center"/>
      <protection/>
    </xf>
    <xf numFmtId="0" fontId="16" fillId="0" borderId="21" xfId="0"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top"/>
      <protection locked="0"/>
    </xf>
    <xf numFmtId="49" fontId="16" fillId="0" borderId="19" xfId="0" applyNumberFormat="1" applyFont="1" applyFill="1" applyBorder="1" applyAlignment="1" applyProtection="1">
      <alignment horizontal="center" vertical="center"/>
      <protection/>
    </xf>
    <xf numFmtId="0" fontId="16" fillId="0" borderId="23" xfId="0" applyFont="1" applyFill="1" applyBorder="1" applyAlignment="1" applyProtection="1">
      <alignment horizontal="center" vertical="center"/>
      <protection/>
    </xf>
    <xf numFmtId="0" fontId="18" fillId="0" borderId="24" xfId="0" applyFont="1" applyFill="1" applyBorder="1" applyAlignment="1" applyProtection="1">
      <alignment horizontal="center" vertical="top"/>
      <protection locked="0"/>
    </xf>
    <xf numFmtId="0" fontId="18" fillId="0" borderId="18" xfId="0" applyFont="1" applyFill="1" applyBorder="1" applyAlignment="1" applyProtection="1">
      <alignment horizontal="center" vertical="top"/>
      <protection locked="0"/>
    </xf>
    <xf numFmtId="0" fontId="18" fillId="0" borderId="17" xfId="0" applyFont="1" applyFill="1" applyBorder="1" applyAlignment="1" applyProtection="1">
      <alignment horizontal="center" vertical="top"/>
      <protection locked="0"/>
    </xf>
    <xf numFmtId="0" fontId="16" fillId="0" borderId="25" xfId="0" applyFont="1" applyFill="1" applyBorder="1" applyAlignment="1" applyProtection="1">
      <alignment vertical="center"/>
      <protection locked="0"/>
    </xf>
    <xf numFmtId="0" fontId="17" fillId="0" borderId="26" xfId="0" applyNumberFormat="1" applyFont="1" applyFill="1" applyBorder="1" applyAlignment="1" applyProtection="1">
      <alignment horizontal="center" vertical="center" wrapText="1"/>
      <protection/>
    </xf>
    <xf numFmtId="0" fontId="5" fillId="0" borderId="0" xfId="0" applyFont="1" applyBorder="1" applyAlignment="1" applyProtection="1">
      <alignment horizontal="left" vertical="center" shrinkToFit="1"/>
      <protection locked="0"/>
    </xf>
    <xf numFmtId="0" fontId="16" fillId="0" borderId="0" xfId="0" applyFont="1" applyAlignment="1" applyProtection="1">
      <alignment/>
      <protection/>
    </xf>
    <xf numFmtId="187" fontId="16" fillId="0" borderId="0" xfId="0" applyNumberFormat="1" applyFont="1" applyAlignment="1" applyProtection="1">
      <alignment/>
      <protection/>
    </xf>
    <xf numFmtId="0" fontId="16" fillId="0" borderId="0" xfId="0" applyFont="1" applyAlignment="1" applyProtection="1">
      <alignment horizontal="center"/>
      <protection/>
    </xf>
    <xf numFmtId="49" fontId="16" fillId="0" borderId="0" xfId="0" applyNumberFormat="1" applyFont="1" applyFill="1" applyBorder="1" applyAlignment="1" applyProtection="1">
      <alignment vertical="center"/>
      <protection/>
    </xf>
    <xf numFmtId="0" fontId="16" fillId="0" borderId="0" xfId="0" applyFont="1" applyAlignment="1" applyProtection="1">
      <alignment wrapText="1"/>
      <protection/>
    </xf>
    <xf numFmtId="0" fontId="16" fillId="0" borderId="0" xfId="0" applyNumberFormat="1" applyFont="1" applyAlignment="1" applyProtection="1">
      <alignment wrapText="1"/>
      <protection/>
    </xf>
    <xf numFmtId="0" fontId="16" fillId="0" borderId="0" xfId="0" applyFont="1" applyAlignment="1" applyProtection="1">
      <alignment wrapText="1"/>
      <protection locked="0"/>
    </xf>
    <xf numFmtId="0" fontId="16" fillId="0" borderId="24" xfId="0" applyFont="1" applyFill="1" applyBorder="1" applyAlignment="1" applyProtection="1">
      <alignment horizontal="center" vertical="center"/>
      <protection/>
    </xf>
    <xf numFmtId="0" fontId="91" fillId="33" borderId="10" xfId="0" applyFont="1" applyFill="1" applyBorder="1" applyAlignment="1" applyProtection="1">
      <alignment vertical="center"/>
      <protection locked="0"/>
    </xf>
    <xf numFmtId="0" fontId="10" fillId="33" borderId="27" xfId="0" applyFont="1" applyFill="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5" fillId="0" borderId="29" xfId="0" applyFont="1" applyFill="1" applyBorder="1" applyAlignment="1" applyProtection="1">
      <alignment vertical="center"/>
      <protection locked="0"/>
    </xf>
    <xf numFmtId="0" fontId="18" fillId="0" borderId="30" xfId="0" applyFont="1" applyFill="1" applyBorder="1" applyAlignment="1" applyProtection="1">
      <alignment vertical="top"/>
      <protection/>
    </xf>
    <xf numFmtId="0" fontId="92" fillId="0" borderId="0" xfId="0" applyFont="1" applyAlignment="1">
      <alignment vertical="center"/>
    </xf>
    <xf numFmtId="0" fontId="7" fillId="0" borderId="0" xfId="0" applyFont="1" applyAlignment="1">
      <alignment vertical="center"/>
    </xf>
    <xf numFmtId="0" fontId="22" fillId="0" borderId="0" xfId="0" applyFont="1" applyAlignment="1">
      <alignment vertical="center"/>
    </xf>
    <xf numFmtId="0" fontId="11" fillId="0" borderId="22" xfId="0" applyFont="1" applyBorder="1" applyAlignment="1">
      <alignment vertical="center"/>
    </xf>
    <xf numFmtId="0" fontId="11" fillId="0" borderId="0" xfId="0" applyFont="1" applyBorder="1" applyAlignment="1">
      <alignment vertical="center"/>
    </xf>
    <xf numFmtId="0" fontId="22" fillId="0" borderId="0" xfId="0" applyFont="1" applyBorder="1" applyAlignment="1">
      <alignment horizontal="lef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7" fillId="0" borderId="22" xfId="0" applyFont="1" applyBorder="1" applyAlignment="1">
      <alignment horizontal="center" vertical="center"/>
    </xf>
    <xf numFmtId="0" fontId="7" fillId="0" borderId="0" xfId="0" applyFont="1" applyAlignment="1">
      <alignment horizontal="center" vertical="center"/>
    </xf>
    <xf numFmtId="0" fontId="93" fillId="7" borderId="0" xfId="0" applyFont="1" applyFill="1" applyAlignment="1">
      <alignment vertical="center"/>
    </xf>
    <xf numFmtId="0" fontId="7" fillId="7" borderId="0" xfId="0" applyFont="1" applyFill="1" applyAlignment="1">
      <alignment vertical="center"/>
    </xf>
    <xf numFmtId="0" fontId="11" fillId="7" borderId="22" xfId="0" applyFont="1" applyFill="1" applyBorder="1" applyAlignment="1">
      <alignment vertical="center"/>
    </xf>
    <xf numFmtId="0" fontId="11" fillId="7" borderId="0" xfId="0" applyFont="1" applyFill="1" applyBorder="1" applyAlignment="1">
      <alignment vertical="center"/>
    </xf>
    <xf numFmtId="0" fontId="22" fillId="7" borderId="0" xfId="0" applyFont="1" applyFill="1" applyBorder="1" applyAlignment="1">
      <alignment horizontal="left" vertical="center"/>
    </xf>
    <xf numFmtId="0" fontId="9" fillId="7" borderId="0" xfId="0" applyFont="1" applyFill="1" applyBorder="1" applyAlignment="1">
      <alignment horizontal="center" vertical="center"/>
    </xf>
    <xf numFmtId="0" fontId="9" fillId="7" borderId="0" xfId="0" applyFont="1" applyFill="1" applyAlignment="1">
      <alignment horizontal="center" vertical="center"/>
    </xf>
    <xf numFmtId="0" fontId="7" fillId="7" borderId="22" xfId="0" applyFont="1" applyFill="1" applyBorder="1" applyAlignment="1">
      <alignment horizontal="center" vertical="center"/>
    </xf>
    <xf numFmtId="178" fontId="7" fillId="7" borderId="31" xfId="0" applyNumberFormat="1" applyFont="1" applyFill="1" applyBorder="1" applyAlignment="1">
      <alignment horizontal="center" vertical="center"/>
    </xf>
    <xf numFmtId="178" fontId="7" fillId="7" borderId="32" xfId="0" applyNumberFormat="1" applyFont="1" applyFill="1" applyBorder="1" applyAlignment="1">
      <alignment horizontal="center" vertical="center"/>
    </xf>
    <xf numFmtId="178" fontId="7" fillId="7" borderId="33" xfId="0" applyNumberFormat="1" applyFont="1" applyFill="1" applyBorder="1" applyAlignment="1">
      <alignment horizontal="center" vertical="center"/>
    </xf>
    <xf numFmtId="0" fontId="7" fillId="7" borderId="0" xfId="0" applyFont="1" applyFill="1" applyAlignment="1">
      <alignment horizontal="center" vertical="center"/>
    </xf>
    <xf numFmtId="0" fontId="16" fillId="0" borderId="34" xfId="0" applyFont="1" applyFill="1" applyBorder="1" applyAlignment="1" applyProtection="1">
      <alignment horizontal="center" vertical="center"/>
      <protection/>
    </xf>
    <xf numFmtId="178" fontId="10" fillId="0" borderId="15" xfId="0" applyNumberFormat="1" applyFont="1" applyFill="1" applyBorder="1" applyAlignment="1" applyProtection="1">
      <alignment vertical="center" shrinkToFit="1"/>
      <protection locked="0"/>
    </xf>
    <xf numFmtId="178" fontId="7" fillId="0" borderId="30" xfId="0" applyNumberFormat="1" applyFont="1" applyBorder="1" applyAlignment="1" applyProtection="1">
      <alignment vertical="center"/>
      <protection locked="0"/>
    </xf>
    <xf numFmtId="178" fontId="7" fillId="0" borderId="35" xfId="0" applyNumberFormat="1" applyFont="1" applyBorder="1" applyAlignment="1" applyProtection="1">
      <alignment vertical="center"/>
      <protection locked="0"/>
    </xf>
    <xf numFmtId="0" fontId="7" fillId="0" borderId="10" xfId="0" applyFont="1" applyFill="1" applyBorder="1" applyAlignment="1" applyProtection="1">
      <alignment horizontal="center" vertical="center" textRotation="255"/>
      <protection locked="0"/>
    </xf>
    <xf numFmtId="0" fontId="12"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textRotation="255"/>
      <protection locked="0"/>
    </xf>
    <xf numFmtId="0" fontId="12" fillId="0" borderId="11" xfId="0" applyFont="1" applyFill="1" applyBorder="1" applyAlignment="1" applyProtection="1">
      <alignment horizontal="center" vertical="center"/>
      <protection locked="0"/>
    </xf>
    <xf numFmtId="0" fontId="7" fillId="0" borderId="36"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27"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5" fillId="0" borderId="15" xfId="0" applyFont="1" applyFill="1" applyBorder="1" applyAlignment="1" applyProtection="1">
      <alignment vertical="center" shrinkToFit="1"/>
      <protection locked="0"/>
    </xf>
    <xf numFmtId="0" fontId="5" fillId="33" borderId="37" xfId="0" applyFont="1" applyFill="1" applyBorder="1" applyAlignment="1" applyProtection="1">
      <alignment vertical="center"/>
      <protection locked="0"/>
    </xf>
    <xf numFmtId="0" fontId="18" fillId="0" borderId="38" xfId="0" applyFont="1" applyFill="1" applyBorder="1" applyAlignment="1" applyProtection="1">
      <alignment horizontal="center" vertical="top"/>
      <protection/>
    </xf>
    <xf numFmtId="0" fontId="18" fillId="0" borderId="30" xfId="0" applyFont="1" applyFill="1" applyBorder="1" applyAlignment="1" applyProtection="1">
      <alignment horizontal="center" vertical="top"/>
      <protection/>
    </xf>
    <xf numFmtId="0" fontId="5" fillId="0" borderId="0" xfId="0" applyFont="1" applyBorder="1" applyAlignment="1" applyProtection="1">
      <alignment vertical="center" shrinkToFit="1"/>
      <protection locked="0"/>
    </xf>
    <xf numFmtId="0" fontId="5" fillId="0" borderId="13" xfId="0" applyFont="1" applyBorder="1" applyAlignment="1" applyProtection="1">
      <alignment vertical="center" shrinkToFit="1"/>
      <protection locked="0"/>
    </xf>
    <xf numFmtId="178" fontId="7" fillId="0" borderId="31" xfId="0" applyNumberFormat="1" applyFont="1" applyBorder="1" applyAlignment="1">
      <alignment horizontal="center" vertical="center"/>
    </xf>
    <xf numFmtId="178" fontId="7" fillId="0" borderId="32" xfId="0" applyNumberFormat="1" applyFont="1" applyBorder="1" applyAlignment="1">
      <alignment horizontal="center" vertical="center"/>
    </xf>
    <xf numFmtId="178" fontId="7" fillId="0" borderId="33" xfId="0" applyNumberFormat="1" applyFont="1" applyBorder="1" applyAlignment="1">
      <alignment horizontal="center" vertical="center"/>
    </xf>
    <xf numFmtId="0" fontId="18" fillId="0" borderId="30" xfId="0" applyFont="1" applyFill="1" applyBorder="1" applyAlignment="1" applyProtection="1">
      <alignment horizontal="center" vertical="center"/>
      <protection/>
    </xf>
    <xf numFmtId="0" fontId="16" fillId="0" borderId="0" xfId="0" applyFont="1" applyAlignment="1" applyProtection="1">
      <alignment horizontal="center" vertical="center"/>
      <protection/>
    </xf>
    <xf numFmtId="180" fontId="16" fillId="0" borderId="0" xfId="0" applyNumberFormat="1" applyFont="1" applyAlignment="1" applyProtection="1">
      <alignment horizontal="center" vertical="center"/>
      <protection locked="0"/>
    </xf>
    <xf numFmtId="0" fontId="16" fillId="0" borderId="19" xfId="0" applyFont="1" applyFill="1" applyBorder="1" applyAlignment="1" applyProtection="1">
      <alignment horizontal="center" vertical="center" wrapText="1" shrinkToFit="1"/>
      <protection/>
    </xf>
    <xf numFmtId="0" fontId="7" fillId="14" borderId="39" xfId="0" applyFont="1" applyFill="1" applyBorder="1" applyAlignment="1" applyProtection="1">
      <alignment horizontal="center" vertical="center"/>
      <protection locked="0"/>
    </xf>
    <xf numFmtId="0" fontId="16" fillId="0" borderId="38" xfId="0" applyFont="1" applyFill="1" applyBorder="1" applyAlignment="1" applyProtection="1">
      <alignment horizontal="center" vertical="center"/>
      <protection/>
    </xf>
    <xf numFmtId="180" fontId="16" fillId="31" borderId="38" xfId="0" applyNumberFormat="1" applyFont="1" applyFill="1" applyBorder="1" applyAlignment="1" applyProtection="1">
      <alignment horizontal="center" vertical="center" wrapText="1" shrinkToFit="1"/>
      <protection/>
    </xf>
    <xf numFmtId="0" fontId="16" fillId="31" borderId="19" xfId="0" applyFont="1" applyFill="1" applyBorder="1" applyAlignment="1" applyProtection="1">
      <alignment horizontal="center" vertical="center"/>
      <protection/>
    </xf>
    <xf numFmtId="178" fontId="94" fillId="0" borderId="15" xfId="0" applyNumberFormat="1" applyFont="1" applyFill="1" applyBorder="1" applyAlignment="1" applyProtection="1">
      <alignment vertical="center" wrapText="1" shrinkToFit="1"/>
      <protection locked="0"/>
    </xf>
    <xf numFmtId="0" fontId="7" fillId="0" borderId="30" xfId="0" applyFont="1" applyFill="1" applyBorder="1" applyAlignment="1" applyProtection="1">
      <alignment vertical="center" shrinkToFit="1"/>
      <protection locked="0"/>
    </xf>
    <xf numFmtId="0" fontId="16" fillId="13" borderId="24" xfId="0" applyFont="1" applyFill="1" applyBorder="1" applyAlignment="1" applyProtection="1">
      <alignment horizontal="center" vertical="center" wrapText="1"/>
      <protection/>
    </xf>
    <xf numFmtId="0" fontId="18" fillId="0" borderId="30" xfId="0" applyFont="1" applyFill="1" applyBorder="1" applyAlignment="1" applyProtection="1">
      <alignment horizontal="center" vertical="top"/>
      <protection locked="0"/>
    </xf>
    <xf numFmtId="0" fontId="16" fillId="0" borderId="20" xfId="0" applyFont="1" applyFill="1" applyBorder="1" applyAlignment="1" applyProtection="1">
      <alignment horizontal="center" vertical="center" wrapText="1"/>
      <protection/>
    </xf>
    <xf numFmtId="0" fontId="16" fillId="0" borderId="20" xfId="0" applyFont="1" applyFill="1" applyBorder="1" applyAlignment="1" applyProtection="1">
      <alignment vertical="center" wrapText="1"/>
      <protection locked="0"/>
    </xf>
    <xf numFmtId="0" fontId="10" fillId="2" borderId="40" xfId="0" applyFont="1" applyFill="1" applyBorder="1" applyAlignment="1" applyProtection="1">
      <alignment horizontal="center" vertical="center"/>
      <protection locked="0"/>
    </xf>
    <xf numFmtId="0" fontId="10" fillId="2" borderId="41" xfId="0" applyFont="1" applyFill="1" applyBorder="1" applyAlignment="1" applyProtection="1">
      <alignment horizontal="center" vertical="center"/>
      <protection locked="0"/>
    </xf>
    <xf numFmtId="0" fontId="10" fillId="2" borderId="42" xfId="0" applyFont="1" applyFill="1" applyBorder="1" applyAlignment="1" applyProtection="1">
      <alignment horizontal="center" vertical="center"/>
      <protection locked="0"/>
    </xf>
    <xf numFmtId="0" fontId="7" fillId="0" borderId="30" xfId="0" applyFont="1" applyBorder="1" applyAlignment="1" applyProtection="1">
      <alignment horizontal="left" vertical="center"/>
      <protection locked="0"/>
    </xf>
    <xf numFmtId="187" fontId="16" fillId="0" borderId="43" xfId="0" applyNumberFormat="1" applyFont="1" applyFill="1" applyBorder="1" applyAlignment="1" applyProtection="1">
      <alignment horizontal="center" vertical="center"/>
      <protection/>
    </xf>
    <xf numFmtId="0" fontId="16" fillId="0" borderId="44" xfId="0" applyFont="1" applyFill="1" applyBorder="1" applyAlignment="1" applyProtection="1">
      <alignment horizontal="center" vertical="center"/>
      <protection/>
    </xf>
    <xf numFmtId="0" fontId="16" fillId="0" borderId="45" xfId="0" applyFont="1" applyFill="1" applyBorder="1" applyAlignment="1" applyProtection="1">
      <alignment horizontal="center" vertical="center"/>
      <protection/>
    </xf>
    <xf numFmtId="0" fontId="7" fillId="0" borderId="45" xfId="0" applyFont="1" applyFill="1" applyBorder="1" applyAlignment="1" applyProtection="1">
      <alignment horizontal="center" vertical="center"/>
      <protection/>
    </xf>
    <xf numFmtId="0" fontId="10" fillId="2" borderId="46" xfId="0" applyFont="1" applyFill="1" applyBorder="1" applyAlignment="1" applyProtection="1">
      <alignment horizontal="center" vertical="center"/>
      <protection locked="0"/>
    </xf>
    <xf numFmtId="0" fontId="7" fillId="2" borderId="47" xfId="0" applyFont="1" applyFill="1" applyBorder="1" applyAlignment="1" applyProtection="1">
      <alignment horizontal="center" vertical="center"/>
      <protection locked="0"/>
    </xf>
    <xf numFmtId="0" fontId="7" fillId="2" borderId="48"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protection locked="0"/>
    </xf>
    <xf numFmtId="0" fontId="11" fillId="2" borderId="49" xfId="0" applyFont="1" applyFill="1" applyBorder="1" applyAlignment="1" applyProtection="1">
      <alignment horizontal="center" vertical="center" shrinkToFit="1"/>
      <protection locked="0"/>
    </xf>
    <xf numFmtId="178" fontId="11" fillId="0" borderId="14" xfId="0" applyNumberFormat="1" applyFont="1" applyFill="1" applyBorder="1" applyAlignment="1" applyProtection="1">
      <alignment vertical="center" shrinkToFit="1"/>
      <protection locked="0"/>
    </xf>
    <xf numFmtId="178" fontId="11" fillId="0" borderId="15" xfId="0" applyNumberFormat="1" applyFont="1" applyFill="1" applyBorder="1" applyAlignment="1" applyProtection="1">
      <alignment vertical="center" shrinkToFit="1"/>
      <protection locked="0"/>
    </xf>
    <xf numFmtId="0" fontId="13" fillId="0" borderId="0" xfId="0" applyFont="1" applyFill="1" applyBorder="1" applyAlignment="1" applyProtection="1">
      <alignment horizontal="left" vertical="center"/>
      <protection locked="0"/>
    </xf>
    <xf numFmtId="178" fontId="11" fillId="0" borderId="38" xfId="0" applyNumberFormat="1" applyFont="1" applyFill="1" applyBorder="1" applyAlignment="1" applyProtection="1">
      <alignment vertical="center" shrinkToFit="1"/>
      <protection locked="0"/>
    </xf>
    <xf numFmtId="178" fontId="11" fillId="0" borderId="30" xfId="0" applyNumberFormat="1" applyFont="1" applyFill="1" applyBorder="1" applyAlignment="1" applyProtection="1">
      <alignment vertical="center" shrinkToFit="1"/>
      <protection locked="0"/>
    </xf>
    <xf numFmtId="0" fontId="12" fillId="2" borderId="50" xfId="0" applyFont="1" applyFill="1" applyBorder="1" applyAlignment="1" applyProtection="1">
      <alignment horizontal="center" vertical="center" wrapText="1"/>
      <protection locked="0"/>
    </xf>
    <xf numFmtId="0" fontId="12" fillId="2" borderId="51" xfId="0" applyFont="1" applyFill="1" applyBorder="1" applyAlignment="1" applyProtection="1">
      <alignment horizontal="center" vertical="center"/>
      <protection locked="0"/>
    </xf>
    <xf numFmtId="0" fontId="7" fillId="2" borderId="52" xfId="0" applyFont="1" applyFill="1" applyBorder="1" applyAlignment="1" applyProtection="1">
      <alignment horizontal="center" vertical="center" wrapText="1"/>
      <protection locked="0"/>
    </xf>
    <xf numFmtId="0" fontId="7" fillId="0" borderId="53"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10" xfId="0" applyFont="1" applyFill="1" applyBorder="1" applyAlignment="1" applyProtection="1">
      <alignment vertical="center"/>
      <protection locked="0"/>
    </xf>
    <xf numFmtId="0" fontId="7" fillId="2" borderId="48" xfId="0" applyFont="1" applyFill="1" applyBorder="1" applyAlignment="1" applyProtection="1">
      <alignment vertical="center" wrapText="1"/>
      <protection locked="0"/>
    </xf>
    <xf numFmtId="0" fontId="7" fillId="0" borderId="13" xfId="0" applyFont="1" applyFill="1" applyBorder="1" applyAlignment="1" applyProtection="1">
      <alignment vertical="center"/>
      <protection locked="0"/>
    </xf>
    <xf numFmtId="0" fontId="7" fillId="2" borderId="19" xfId="0" applyFont="1" applyFill="1" applyBorder="1" applyAlignment="1" applyProtection="1">
      <alignment horizontal="center" vertical="center" wrapText="1"/>
      <protection locked="0"/>
    </xf>
    <xf numFmtId="0" fontId="7" fillId="0" borderId="0" xfId="0" applyFont="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2" borderId="21" xfId="0" applyFont="1" applyFill="1" applyBorder="1" applyAlignment="1" applyProtection="1">
      <alignment vertical="center" wrapText="1"/>
      <protection locked="0"/>
    </xf>
    <xf numFmtId="0" fontId="12" fillId="2" borderId="48" xfId="0" applyFont="1" applyFill="1" applyBorder="1" applyAlignment="1" applyProtection="1">
      <alignment horizontal="center" vertical="center" shrinkToFit="1"/>
      <protection locked="0"/>
    </xf>
    <xf numFmtId="0" fontId="10" fillId="2" borderId="21" xfId="0" applyFont="1" applyFill="1" applyBorder="1" applyAlignment="1" applyProtection="1">
      <alignment vertical="center" wrapText="1"/>
      <protection locked="0"/>
    </xf>
    <xf numFmtId="0" fontId="10" fillId="2" borderId="47" xfId="0" applyFont="1" applyFill="1" applyBorder="1" applyAlignment="1" applyProtection="1">
      <alignment vertical="center" wrapText="1"/>
      <protection locked="0"/>
    </xf>
    <xf numFmtId="0" fontId="7" fillId="2" borderId="52" xfId="0" applyFont="1" applyFill="1" applyBorder="1" applyAlignment="1" applyProtection="1">
      <alignment horizontal="center" vertical="center" shrinkToFit="1"/>
      <protection locked="0"/>
    </xf>
    <xf numFmtId="0" fontId="7" fillId="0" borderId="41" xfId="0" applyFont="1" applyBorder="1" applyAlignment="1" applyProtection="1">
      <alignment vertical="center"/>
      <protection locked="0"/>
    </xf>
    <xf numFmtId="0" fontId="7" fillId="0" borderId="28" xfId="0" applyFont="1" applyBorder="1" applyAlignment="1" applyProtection="1">
      <alignment vertical="center"/>
      <protection locked="0"/>
    </xf>
    <xf numFmtId="0" fontId="7" fillId="0" borderId="40" xfId="0" applyFont="1" applyBorder="1" applyAlignment="1" applyProtection="1">
      <alignment vertical="center"/>
      <protection locked="0"/>
    </xf>
    <xf numFmtId="0" fontId="7" fillId="0" borderId="42" xfId="0" applyFont="1" applyBorder="1" applyAlignment="1" applyProtection="1">
      <alignment vertical="center"/>
      <protection locked="0"/>
    </xf>
    <xf numFmtId="0" fontId="7" fillId="0" borderId="16" xfId="0" applyFont="1" applyBorder="1" applyAlignment="1" applyProtection="1">
      <alignment vertical="center"/>
      <protection locked="0"/>
    </xf>
    <xf numFmtId="0" fontId="15" fillId="2" borderId="46" xfId="0" applyFont="1" applyFill="1" applyBorder="1" applyAlignment="1" applyProtection="1">
      <alignment horizontal="center" vertical="center" wrapText="1"/>
      <protection locked="0"/>
    </xf>
    <xf numFmtId="0" fontId="15" fillId="34" borderId="48" xfId="0" applyFont="1" applyFill="1" applyBorder="1" applyAlignment="1" applyProtection="1">
      <alignment horizontal="center" vertical="center" wrapText="1"/>
      <protection locked="0"/>
    </xf>
    <xf numFmtId="0" fontId="7" fillId="2" borderId="36" xfId="0" applyFont="1" applyFill="1" applyBorder="1" applyAlignment="1" applyProtection="1">
      <alignment horizontal="center" vertical="center"/>
      <protection locked="0"/>
    </xf>
    <xf numFmtId="0" fontId="7" fillId="2" borderId="39" xfId="0" applyFont="1" applyFill="1" applyBorder="1" applyAlignment="1" applyProtection="1">
      <alignment horizontal="center" vertical="center"/>
      <protection locked="0"/>
    </xf>
    <xf numFmtId="0" fontId="7" fillId="14" borderId="36" xfId="0" applyFont="1" applyFill="1" applyBorder="1" applyAlignment="1" applyProtection="1">
      <alignment horizontal="center" vertical="center"/>
      <protection locked="0"/>
    </xf>
    <xf numFmtId="0" fontId="7" fillId="14" borderId="22" xfId="0" applyFont="1" applyFill="1" applyBorder="1" applyAlignment="1" applyProtection="1">
      <alignment horizontal="center" vertical="center"/>
      <protection locked="0"/>
    </xf>
    <xf numFmtId="0" fontId="16" fillId="0" borderId="43" xfId="0" applyFont="1" applyFill="1" applyBorder="1" applyAlignment="1" applyProtection="1">
      <alignment vertical="center"/>
      <protection locked="0"/>
    </xf>
    <xf numFmtId="0" fontId="16" fillId="0" borderId="54" xfId="0" applyFont="1" applyFill="1" applyBorder="1" applyAlignment="1" applyProtection="1">
      <alignment vertical="center" wrapText="1"/>
      <protection locked="0"/>
    </xf>
    <xf numFmtId="0" fontId="5" fillId="0" borderId="15" xfId="0" applyFont="1" applyFill="1" applyBorder="1" applyAlignment="1" applyProtection="1">
      <alignment horizontal="center" vertical="center" shrinkToFit="1"/>
      <protection locked="0"/>
    </xf>
    <xf numFmtId="0" fontId="17" fillId="0" borderId="18" xfId="0" applyNumberFormat="1" applyFont="1" applyBorder="1" applyAlignment="1" applyProtection="1">
      <alignment horizontal="left" vertical="center" wrapText="1"/>
      <protection/>
    </xf>
    <xf numFmtId="0" fontId="16" fillId="0" borderId="18" xfId="0" applyNumberFormat="1" applyFont="1" applyBorder="1" applyAlignment="1" applyProtection="1">
      <alignment horizontal="left" vertical="center" wrapText="1"/>
      <protection/>
    </xf>
    <xf numFmtId="0" fontId="16" fillId="0" borderId="23" xfId="0" applyFont="1" applyFill="1" applyBorder="1" applyAlignment="1" applyProtection="1">
      <alignment horizontal="center" vertical="center" wrapText="1"/>
      <protection locked="0"/>
    </xf>
    <xf numFmtId="0" fontId="16" fillId="0" borderId="18" xfId="0" applyNumberFormat="1" applyFont="1" applyBorder="1" applyAlignment="1" applyProtection="1">
      <alignment horizontal="center" vertical="center" wrapText="1"/>
      <protection/>
    </xf>
    <xf numFmtId="180" fontId="16" fillId="0" borderId="18" xfId="0" applyNumberFormat="1" applyFont="1" applyBorder="1" applyAlignment="1" applyProtection="1">
      <alignment horizontal="center" vertical="center" wrapText="1"/>
      <protection/>
    </xf>
    <xf numFmtId="182" fontId="16" fillId="0" borderId="18" xfId="0" applyNumberFormat="1" applyFont="1" applyBorder="1" applyAlignment="1" applyProtection="1">
      <alignment horizontal="center" vertical="center" wrapText="1"/>
      <protection/>
    </xf>
    <xf numFmtId="183" fontId="16" fillId="0" borderId="18" xfId="0" applyNumberFormat="1" applyFont="1" applyBorder="1" applyAlignment="1" applyProtection="1">
      <alignment horizontal="center" vertical="center" wrapText="1"/>
      <protection/>
    </xf>
    <xf numFmtId="20" fontId="16" fillId="0" borderId="18" xfId="0" applyNumberFormat="1" applyFont="1" applyBorder="1" applyAlignment="1" applyProtection="1">
      <alignment horizontal="center" vertical="center" wrapText="1"/>
      <protection/>
    </xf>
    <xf numFmtId="0" fontId="16" fillId="0" borderId="18" xfId="0" applyNumberFormat="1" applyFont="1" applyBorder="1" applyAlignment="1" applyProtection="1">
      <alignment horizontal="right" vertical="center" wrapText="1"/>
      <protection/>
    </xf>
    <xf numFmtId="0" fontId="16" fillId="0" borderId="18" xfId="0" applyFont="1" applyFill="1" applyBorder="1" applyAlignment="1" applyProtection="1">
      <alignment horizontal="left" vertical="center" wrapText="1"/>
      <protection/>
    </xf>
    <xf numFmtId="0" fontId="16" fillId="0" borderId="18" xfId="0" applyNumberFormat="1" applyFont="1" applyFill="1" applyBorder="1" applyAlignment="1" applyProtection="1">
      <alignment horizontal="left" vertical="center" wrapText="1"/>
      <protection/>
    </xf>
    <xf numFmtId="0" fontId="95" fillId="0" borderId="18" xfId="0" applyFont="1" applyBorder="1" applyAlignment="1" applyProtection="1">
      <alignment horizontal="left" vertical="center" wrapText="1"/>
      <protection/>
    </xf>
    <xf numFmtId="180" fontId="16" fillId="0" borderId="18" xfId="0" applyNumberFormat="1" applyFont="1" applyBorder="1" applyAlignment="1" applyProtection="1">
      <alignment horizontal="left" vertical="center" wrapText="1"/>
      <protection/>
    </xf>
    <xf numFmtId="182" fontId="16" fillId="0" borderId="18" xfId="0" applyNumberFormat="1" applyFont="1" applyBorder="1" applyAlignment="1" applyProtection="1">
      <alignment horizontal="left" vertical="center" wrapText="1"/>
      <protection/>
    </xf>
    <xf numFmtId="0" fontId="16" fillId="0" borderId="0" xfId="0" applyNumberFormat="1" applyFont="1" applyBorder="1" applyAlignment="1" applyProtection="1">
      <alignment vertical="center" wrapText="1"/>
      <protection/>
    </xf>
    <xf numFmtId="0" fontId="7" fillId="2" borderId="47"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protection locked="0"/>
    </xf>
    <xf numFmtId="0" fontId="7" fillId="0" borderId="55" xfId="0" applyFont="1" applyBorder="1" applyAlignment="1" applyProtection="1">
      <alignment vertical="center"/>
      <protection locked="0"/>
    </xf>
    <xf numFmtId="0" fontId="7" fillId="0" borderId="56" xfId="0" applyFont="1" applyBorder="1" applyAlignment="1" applyProtection="1">
      <alignment vertical="center"/>
      <protection locked="0"/>
    </xf>
    <xf numFmtId="0" fontId="5" fillId="0" borderId="56" xfId="0" applyFont="1" applyFill="1" applyBorder="1" applyAlignment="1" applyProtection="1">
      <alignment vertical="center"/>
      <protection locked="0"/>
    </xf>
    <xf numFmtId="0" fontId="12" fillId="0" borderId="57" xfId="0" applyFont="1" applyBorder="1" applyAlignment="1" applyProtection="1">
      <alignment vertical="center"/>
      <protection locked="0"/>
    </xf>
    <xf numFmtId="0" fontId="7" fillId="2" borderId="38" xfId="0" applyFont="1" applyFill="1" applyBorder="1" applyAlignment="1" applyProtection="1">
      <alignment horizontal="center" vertical="center"/>
      <protection locked="0"/>
    </xf>
    <xf numFmtId="0" fontId="7" fillId="14" borderId="36" xfId="0" applyFont="1" applyFill="1" applyBorder="1" applyAlignment="1" applyProtection="1">
      <alignment horizontal="center" vertical="center"/>
      <protection locked="0"/>
    </xf>
    <xf numFmtId="0" fontId="10" fillId="2" borderId="40" xfId="0" applyFont="1" applyFill="1" applyBorder="1" applyAlignment="1" applyProtection="1">
      <alignment horizontal="center" vertical="center"/>
      <protection locked="0"/>
    </xf>
    <xf numFmtId="0" fontId="10" fillId="2" borderId="41" xfId="0" applyFont="1" applyFill="1" applyBorder="1" applyAlignment="1" applyProtection="1">
      <alignment horizontal="center" vertical="center"/>
      <protection locked="0"/>
    </xf>
    <xf numFmtId="0" fontId="10" fillId="2" borderId="42"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wrapText="1"/>
      <protection locked="0"/>
    </xf>
    <xf numFmtId="0" fontId="96" fillId="0" borderId="0" xfId="0" applyFont="1" applyAlignment="1" applyProtection="1">
      <alignment vertical="center"/>
      <protection locked="0"/>
    </xf>
    <xf numFmtId="0" fontId="91" fillId="7" borderId="10" xfId="0" applyFont="1" applyFill="1" applyBorder="1" applyAlignment="1" applyProtection="1">
      <alignment horizontal="right" vertical="center"/>
      <protection locked="0"/>
    </xf>
    <xf numFmtId="0" fontId="91" fillId="7" borderId="10" xfId="0" applyFont="1" applyFill="1" applyBorder="1" applyAlignment="1" applyProtection="1">
      <alignment vertical="center"/>
      <protection locked="0"/>
    </xf>
    <xf numFmtId="0" fontId="91" fillId="7" borderId="0" xfId="0" applyFont="1" applyFill="1" applyAlignment="1" applyProtection="1">
      <alignment vertical="center"/>
      <protection locked="0"/>
    </xf>
    <xf numFmtId="0" fontId="91" fillId="7" borderId="0" xfId="0" applyFont="1" applyFill="1" applyAlignment="1" applyProtection="1">
      <alignment vertical="center" wrapText="1"/>
      <protection locked="0"/>
    </xf>
    <xf numFmtId="0" fontId="5" fillId="7" borderId="0" xfId="0" applyFont="1" applyFill="1" applyAlignment="1" applyProtection="1">
      <alignment vertical="center"/>
      <protection locked="0"/>
    </xf>
    <xf numFmtId="0" fontId="97" fillId="7" borderId="0" xfId="0" applyFont="1" applyFill="1" applyAlignment="1" applyProtection="1">
      <alignment vertical="center"/>
      <protection locked="0"/>
    </xf>
    <xf numFmtId="14" fontId="24" fillId="0" borderId="0" xfId="0" applyNumberFormat="1" applyFont="1" applyAlignment="1" applyProtection="1">
      <alignment horizontal="center" vertical="center" wrapText="1"/>
      <protection/>
    </xf>
    <xf numFmtId="0" fontId="92" fillId="7" borderId="10" xfId="0" applyFont="1" applyFill="1" applyBorder="1" applyAlignment="1" applyProtection="1">
      <alignment vertical="center"/>
      <protection locked="0"/>
    </xf>
    <xf numFmtId="0" fontId="7" fillId="0" borderId="30" xfId="0" applyFont="1" applyBorder="1" applyAlignment="1" applyProtection="1">
      <alignment vertical="center"/>
      <protection locked="0"/>
    </xf>
    <xf numFmtId="0" fontId="7" fillId="0" borderId="30" xfId="0" applyFont="1" applyFill="1" applyBorder="1" applyAlignment="1" applyProtection="1">
      <alignment horizontal="left" vertical="center"/>
      <protection locked="0"/>
    </xf>
    <xf numFmtId="0" fontId="7" fillId="0" borderId="35" xfId="0" applyFont="1" applyFill="1" applyBorder="1" applyAlignment="1" applyProtection="1">
      <alignment horizontal="left" vertical="center"/>
      <protection locked="0"/>
    </xf>
    <xf numFmtId="0" fontId="7" fillId="2" borderId="22" xfId="0" applyFont="1" applyFill="1" applyBorder="1" applyAlignment="1" applyProtection="1">
      <alignment horizontal="center" vertical="center" shrinkToFit="1"/>
      <protection locked="0"/>
    </xf>
    <xf numFmtId="0" fontId="5" fillId="7" borderId="24" xfId="0" applyFont="1" applyFill="1" applyBorder="1" applyAlignment="1" applyProtection="1">
      <alignment vertical="center"/>
      <protection locked="0"/>
    </xf>
    <xf numFmtId="0" fontId="35" fillId="7" borderId="18" xfId="0" applyFont="1" applyFill="1" applyBorder="1" applyAlignment="1" applyProtection="1">
      <alignment vertical="center"/>
      <protection locked="0"/>
    </xf>
    <xf numFmtId="0" fontId="36" fillId="7" borderId="18" xfId="0" applyFont="1" applyFill="1" applyBorder="1" applyAlignment="1" applyProtection="1">
      <alignment vertical="center"/>
      <protection locked="0"/>
    </xf>
    <xf numFmtId="0" fontId="5" fillId="7" borderId="18" xfId="0" applyFont="1" applyFill="1" applyBorder="1" applyAlignment="1" applyProtection="1">
      <alignment vertical="center"/>
      <protection locked="0"/>
    </xf>
    <xf numFmtId="0" fontId="5" fillId="7" borderId="17" xfId="0" applyFont="1" applyFill="1" applyBorder="1" applyAlignment="1" applyProtection="1">
      <alignment vertical="center"/>
      <protection locked="0"/>
    </xf>
    <xf numFmtId="0" fontId="5" fillId="7" borderId="36" xfId="0" applyFont="1" applyFill="1" applyBorder="1" applyAlignment="1" applyProtection="1">
      <alignment vertical="center"/>
      <protection locked="0"/>
    </xf>
    <xf numFmtId="0" fontId="35" fillId="7" borderId="13" xfId="0" applyFont="1" applyFill="1" applyBorder="1" applyAlignment="1" applyProtection="1">
      <alignment vertical="center"/>
      <protection locked="0"/>
    </xf>
    <xf numFmtId="0" fontId="36" fillId="7" borderId="13" xfId="0" applyFont="1" applyFill="1" applyBorder="1" applyAlignment="1" applyProtection="1">
      <alignment vertical="center"/>
      <protection locked="0"/>
    </xf>
    <xf numFmtId="0" fontId="5" fillId="7" borderId="13" xfId="0" applyFont="1" applyFill="1" applyBorder="1" applyAlignment="1" applyProtection="1">
      <alignment vertical="center"/>
      <protection locked="0"/>
    </xf>
    <xf numFmtId="0" fontId="5" fillId="7" borderId="50" xfId="0" applyFont="1" applyFill="1" applyBorder="1" applyAlignment="1" applyProtection="1">
      <alignment vertical="center"/>
      <protection locked="0"/>
    </xf>
    <xf numFmtId="180" fontId="16" fillId="31" borderId="22" xfId="0" applyNumberFormat="1" applyFont="1" applyFill="1" applyBorder="1" applyAlignment="1" applyProtection="1">
      <alignment horizontal="center" vertical="center" wrapText="1" shrinkToFit="1"/>
      <protection/>
    </xf>
    <xf numFmtId="0" fontId="7" fillId="0" borderId="58" xfId="0" applyFont="1" applyFill="1" applyBorder="1" applyAlignment="1" applyProtection="1">
      <alignment vertical="center"/>
      <protection locked="0"/>
    </xf>
    <xf numFmtId="0" fontId="7" fillId="0" borderId="59" xfId="0" applyFont="1" applyFill="1" applyBorder="1" applyAlignment="1" applyProtection="1">
      <alignment vertical="center"/>
      <protection locked="0"/>
    </xf>
    <xf numFmtId="0" fontId="98" fillId="0" borderId="11" xfId="0" applyFont="1" applyFill="1" applyBorder="1" applyAlignment="1" applyProtection="1">
      <alignment vertical="center"/>
      <protection locked="0"/>
    </xf>
    <xf numFmtId="0" fontId="99" fillId="0" borderId="11" xfId="0" applyFont="1" applyFill="1" applyBorder="1" applyAlignment="1" applyProtection="1">
      <alignment vertical="center"/>
      <protection locked="0"/>
    </xf>
    <xf numFmtId="0" fontId="5" fillId="0" borderId="11" xfId="0" applyFont="1" applyFill="1" applyBorder="1" applyAlignment="1" applyProtection="1">
      <alignment horizontal="center" vertical="center"/>
      <protection locked="0"/>
    </xf>
    <xf numFmtId="0" fontId="7" fillId="0" borderId="24" xfId="0" applyFont="1" applyFill="1" applyBorder="1" applyAlignment="1" applyProtection="1">
      <alignment horizontal="left" vertical="center" wrapText="1" shrinkToFit="1"/>
      <protection locked="0"/>
    </xf>
    <xf numFmtId="0" fontId="7" fillId="0" borderId="18" xfId="0" applyFont="1" applyFill="1" applyBorder="1" applyAlignment="1" applyProtection="1">
      <alignment horizontal="left" vertical="center" wrapText="1" shrinkToFit="1"/>
      <protection locked="0"/>
    </xf>
    <xf numFmtId="0" fontId="7" fillId="0" borderId="17" xfId="0" applyFont="1" applyFill="1" applyBorder="1" applyAlignment="1" applyProtection="1">
      <alignment horizontal="left" vertical="center" wrapText="1" shrinkToFit="1"/>
      <protection locked="0"/>
    </xf>
    <xf numFmtId="0" fontId="7" fillId="0" borderId="27"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7" fillId="0" borderId="60" xfId="0" applyFont="1" applyFill="1" applyBorder="1" applyAlignment="1" applyProtection="1">
      <alignment horizontal="left" vertical="center" wrapText="1" shrinkToFit="1"/>
      <protection locked="0"/>
    </xf>
    <xf numFmtId="0" fontId="7" fillId="0" borderId="36" xfId="0" applyFont="1" applyFill="1" applyBorder="1" applyAlignment="1" applyProtection="1">
      <alignment horizontal="left" vertical="center" wrapText="1" shrinkToFit="1"/>
      <protection locked="0"/>
    </xf>
    <xf numFmtId="0" fontId="7" fillId="0" borderId="13" xfId="0" applyFont="1" applyFill="1" applyBorder="1" applyAlignment="1" applyProtection="1">
      <alignment horizontal="left" vertical="center" wrapText="1" shrinkToFit="1"/>
      <protection locked="0"/>
    </xf>
    <xf numFmtId="0" fontId="7" fillId="0" borderId="50" xfId="0" applyFont="1" applyFill="1" applyBorder="1" applyAlignment="1" applyProtection="1">
      <alignment horizontal="left" vertical="center" wrapText="1" shrinkToFit="1"/>
      <protection locked="0"/>
    </xf>
    <xf numFmtId="0" fontId="7" fillId="0" borderId="0" xfId="0" applyNumberFormat="1" applyFont="1" applyBorder="1" applyAlignment="1" applyProtection="1">
      <alignment horizontal="left" vertical="top" wrapText="1" shrinkToFit="1"/>
      <protection locked="0"/>
    </xf>
    <xf numFmtId="0" fontId="7" fillId="0" borderId="0" xfId="0" applyNumberFormat="1" applyFont="1" applyBorder="1" applyAlignment="1" applyProtection="1">
      <alignment horizontal="left" vertical="top" shrinkToFit="1"/>
      <protection locked="0"/>
    </xf>
    <xf numFmtId="0" fontId="7" fillId="0" borderId="13" xfId="0" applyNumberFormat="1" applyFont="1" applyBorder="1" applyAlignment="1" applyProtection="1">
      <alignment horizontal="left" vertical="top" shrinkToFit="1"/>
      <protection locked="0"/>
    </xf>
    <xf numFmtId="0" fontId="7" fillId="0" borderId="24"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61"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62" xfId="0" applyFont="1" applyBorder="1" applyAlignment="1" applyProtection="1">
      <alignment horizontal="left" vertical="center" wrapText="1"/>
      <protection locked="0"/>
    </xf>
    <xf numFmtId="0" fontId="7" fillId="0" borderId="37"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63" xfId="0" applyFont="1" applyBorder="1" applyAlignment="1" applyProtection="1">
      <alignment horizontal="left" vertical="center" wrapText="1"/>
      <protection locked="0"/>
    </xf>
    <xf numFmtId="0" fontId="7" fillId="0" borderId="24"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protection locked="0"/>
    </xf>
    <xf numFmtId="0" fontId="7" fillId="0" borderId="61" xfId="0" applyFont="1" applyFill="1" applyBorder="1" applyAlignment="1" applyProtection="1">
      <alignment horizontal="left" vertical="center"/>
      <protection locked="0"/>
    </xf>
    <xf numFmtId="0" fontId="7" fillId="0" borderId="27"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62" xfId="0" applyFont="1" applyFill="1" applyBorder="1" applyAlignment="1" applyProtection="1">
      <alignment horizontal="left" vertical="center"/>
      <protection locked="0"/>
    </xf>
    <xf numFmtId="0" fontId="7" fillId="0" borderId="37"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63" xfId="0" applyFont="1" applyFill="1" applyBorder="1" applyAlignment="1" applyProtection="1">
      <alignment horizontal="left" vertical="center"/>
      <protection locked="0"/>
    </xf>
    <xf numFmtId="0" fontId="7" fillId="0" borderId="53" xfId="0" applyFont="1" applyBorder="1" applyAlignment="1" applyProtection="1">
      <alignment horizontal="left" vertical="center" wrapText="1" shrinkToFit="1"/>
      <protection locked="0"/>
    </xf>
    <xf numFmtId="0" fontId="7" fillId="0" borderId="10" xfId="0" applyFont="1" applyBorder="1" applyAlignment="1" applyProtection="1">
      <alignment horizontal="left" vertical="center" wrapText="1" shrinkToFit="1"/>
      <protection locked="0"/>
    </xf>
    <xf numFmtId="0" fontId="7" fillId="0" borderId="64" xfId="0" applyFont="1" applyBorder="1" applyAlignment="1" applyProtection="1">
      <alignment horizontal="left" vertical="center" wrapText="1" shrinkToFit="1"/>
      <protection locked="0"/>
    </xf>
    <xf numFmtId="0" fontId="7" fillId="0" borderId="27" xfId="0" applyFont="1" applyBorder="1" applyAlignment="1" applyProtection="1">
      <alignment horizontal="left" vertical="center" wrapText="1" shrinkToFit="1"/>
      <protection locked="0"/>
    </xf>
    <xf numFmtId="0" fontId="7" fillId="0" borderId="0" xfId="0" applyFont="1" applyBorder="1" applyAlignment="1" applyProtection="1">
      <alignment horizontal="left" vertical="center" wrapText="1" shrinkToFit="1"/>
      <protection locked="0"/>
    </xf>
    <xf numFmtId="0" fontId="7" fillId="0" borderId="62" xfId="0" applyFont="1" applyBorder="1" applyAlignment="1" applyProtection="1">
      <alignment horizontal="left" vertical="center" wrapText="1" shrinkToFit="1"/>
      <protection locked="0"/>
    </xf>
    <xf numFmtId="0" fontId="7" fillId="0" borderId="36" xfId="0" applyFont="1" applyBorder="1" applyAlignment="1" applyProtection="1">
      <alignment horizontal="left" vertical="center" wrapText="1" shrinkToFit="1"/>
      <protection locked="0"/>
    </xf>
    <xf numFmtId="0" fontId="7" fillId="0" borderId="13" xfId="0" applyFont="1" applyBorder="1" applyAlignment="1" applyProtection="1">
      <alignment horizontal="left" vertical="center" wrapText="1" shrinkToFit="1"/>
      <protection locked="0"/>
    </xf>
    <xf numFmtId="0" fontId="7" fillId="0" borderId="65" xfId="0" applyFont="1" applyBorder="1" applyAlignment="1" applyProtection="1">
      <alignment horizontal="left" vertical="center" wrapText="1" shrinkToFit="1"/>
      <protection locked="0"/>
    </xf>
    <xf numFmtId="0" fontId="7" fillId="0" borderId="30" xfId="0" applyNumberFormat="1"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protection locked="0"/>
    </xf>
    <xf numFmtId="0" fontId="10" fillId="0" borderId="66"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5" xfId="0" applyFont="1" applyBorder="1" applyAlignment="1" applyProtection="1">
      <alignment horizontal="left" vertical="center"/>
      <protection locked="0"/>
    </xf>
    <xf numFmtId="0" fontId="7" fillId="0" borderId="29" xfId="0" applyFont="1" applyBorder="1" applyAlignment="1" applyProtection="1">
      <alignment horizontal="left" vertical="center"/>
      <protection locked="0"/>
    </xf>
    <xf numFmtId="0" fontId="7" fillId="0" borderId="42"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14" borderId="39" xfId="0" applyNumberFormat="1" applyFont="1" applyFill="1" applyBorder="1" applyAlignment="1" applyProtection="1">
      <alignment horizontal="center" vertical="center"/>
      <protection locked="0"/>
    </xf>
    <xf numFmtId="0" fontId="7" fillId="14" borderId="58" xfId="0" applyNumberFormat="1" applyFont="1" applyFill="1" applyBorder="1" applyAlignment="1" applyProtection="1">
      <alignment horizontal="center" vertical="center"/>
      <protection locked="0"/>
    </xf>
    <xf numFmtId="0" fontId="7" fillId="14" borderId="67" xfId="0" applyNumberFormat="1" applyFont="1" applyFill="1" applyBorder="1" applyAlignment="1" applyProtection="1">
      <alignment horizontal="center" vertical="center"/>
      <protection locked="0"/>
    </xf>
    <xf numFmtId="0" fontId="7" fillId="0" borderId="39" xfId="0" applyNumberFormat="1" applyFont="1" applyFill="1" applyBorder="1" applyAlignment="1" applyProtection="1">
      <alignment horizontal="center" vertical="center" shrinkToFit="1"/>
      <protection locked="0"/>
    </xf>
    <xf numFmtId="0" fontId="7" fillId="0" borderId="58" xfId="0" applyNumberFormat="1" applyFont="1" applyFill="1" applyBorder="1" applyAlignment="1" applyProtection="1">
      <alignment horizontal="center" vertical="center" shrinkToFit="1"/>
      <protection locked="0"/>
    </xf>
    <xf numFmtId="0" fontId="7" fillId="0" borderId="59" xfId="0" applyNumberFormat="1" applyFont="1" applyFill="1" applyBorder="1" applyAlignment="1" applyProtection="1">
      <alignment horizontal="center" vertical="center" shrinkToFit="1"/>
      <protection locked="0"/>
    </xf>
    <xf numFmtId="0" fontId="7" fillId="0" borderId="30" xfId="0" applyFont="1" applyBorder="1" applyAlignment="1" applyProtection="1">
      <alignment horizontal="center" vertical="center" shrinkToFit="1"/>
      <protection locked="0"/>
    </xf>
    <xf numFmtId="176" fontId="7" fillId="0" borderId="56" xfId="0" applyNumberFormat="1" applyFont="1" applyBorder="1" applyAlignment="1" applyProtection="1">
      <alignment horizontal="center" vertical="center" shrinkToFit="1"/>
      <protection/>
    </xf>
    <xf numFmtId="0" fontId="7" fillId="0" borderId="68" xfId="0" applyFont="1" applyBorder="1" applyAlignment="1" applyProtection="1">
      <alignment horizontal="left" vertical="center" shrinkToFit="1"/>
      <protection locked="0"/>
    </xf>
    <xf numFmtId="0" fontId="7" fillId="0" borderId="30" xfId="0" applyFont="1" applyBorder="1" applyAlignment="1" applyProtection="1">
      <alignment horizontal="left" vertical="center" shrinkToFit="1"/>
      <protection locked="0"/>
    </xf>
    <xf numFmtId="0" fontId="7" fillId="0" borderId="35" xfId="0" applyFont="1" applyBorder="1" applyAlignment="1" applyProtection="1">
      <alignment horizontal="left" vertical="center" shrinkToFit="1"/>
      <protection locked="0"/>
    </xf>
    <xf numFmtId="0" fontId="7" fillId="14" borderId="69" xfId="0" applyFont="1" applyFill="1" applyBorder="1" applyAlignment="1" applyProtection="1">
      <alignment horizontal="center" vertical="center"/>
      <protection locked="0"/>
    </xf>
    <xf numFmtId="0" fontId="7" fillId="14" borderId="70" xfId="0" applyFont="1" applyFill="1" applyBorder="1" applyAlignment="1" applyProtection="1">
      <alignment horizontal="center" vertical="center"/>
      <protection locked="0"/>
    </xf>
    <xf numFmtId="0" fontId="7" fillId="14" borderId="71" xfId="0" applyFont="1" applyFill="1" applyBorder="1" applyAlignment="1" applyProtection="1">
      <alignment horizontal="center" vertical="center"/>
      <protection locked="0"/>
    </xf>
    <xf numFmtId="0" fontId="3" fillId="0" borderId="38" xfId="43" applyFill="1" applyBorder="1" applyAlignment="1" applyProtection="1">
      <alignment horizontal="center" vertical="center" shrinkToFit="1"/>
      <protection locked="0"/>
    </xf>
    <xf numFmtId="0" fontId="3" fillId="0" borderId="30" xfId="43" applyFill="1" applyBorder="1" applyAlignment="1" applyProtection="1">
      <alignment horizontal="center" vertical="center" shrinkToFit="1"/>
      <protection locked="0"/>
    </xf>
    <xf numFmtId="0" fontId="3" fillId="0" borderId="35" xfId="43" applyFill="1" applyBorder="1" applyAlignment="1" applyProtection="1">
      <alignment horizontal="center" vertical="center" shrinkToFit="1"/>
      <protection locked="0"/>
    </xf>
    <xf numFmtId="0" fontId="37" fillId="0" borderId="39" xfId="0" applyFont="1" applyFill="1" applyBorder="1" applyAlignment="1" applyProtection="1">
      <alignment horizontal="right" vertical="center"/>
      <protection locked="0"/>
    </xf>
    <xf numFmtId="0" fontId="37" fillId="0" borderId="58" xfId="0" applyFont="1" applyFill="1" applyBorder="1" applyAlignment="1" applyProtection="1">
      <alignment horizontal="right" vertical="center"/>
      <protection locked="0"/>
    </xf>
    <xf numFmtId="0" fontId="7" fillId="0" borderId="28" xfId="0" applyFont="1" applyBorder="1" applyAlignment="1" applyProtection="1">
      <alignment horizontal="center" vertical="center"/>
      <protection locked="0"/>
    </xf>
    <xf numFmtId="0" fontId="10" fillId="0" borderId="13" xfId="0" applyFont="1" applyFill="1" applyBorder="1" applyAlignment="1" applyProtection="1">
      <alignment horizontal="left" vertical="center"/>
      <protection locked="0"/>
    </xf>
    <xf numFmtId="0" fontId="100" fillId="2" borderId="55" xfId="0" applyFont="1" applyFill="1" applyBorder="1" applyAlignment="1" applyProtection="1">
      <alignment horizontal="left"/>
      <protection locked="0"/>
    </xf>
    <xf numFmtId="0" fontId="100" fillId="2" borderId="56" xfId="0" applyFont="1" applyFill="1" applyBorder="1" applyAlignment="1" applyProtection="1">
      <alignment horizontal="left"/>
      <protection locked="0"/>
    </xf>
    <xf numFmtId="0" fontId="100" fillId="2" borderId="57" xfId="0" applyFont="1" applyFill="1" applyBorder="1" applyAlignment="1" applyProtection="1">
      <alignment horizontal="left"/>
      <protection locked="0"/>
    </xf>
    <xf numFmtId="0" fontId="5" fillId="0" borderId="12" xfId="0" applyFont="1" applyFill="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9" fillId="0" borderId="55" xfId="0" applyFont="1" applyBorder="1" applyAlignment="1" applyProtection="1">
      <alignment horizontal="center" vertical="center"/>
      <protection locked="0"/>
    </xf>
    <xf numFmtId="0" fontId="9" fillId="0" borderId="56" xfId="0" applyFont="1" applyBorder="1" applyAlignment="1" applyProtection="1">
      <alignment horizontal="center" vertical="center"/>
      <protection locked="0"/>
    </xf>
    <xf numFmtId="0" fontId="9" fillId="0" borderId="57" xfId="0" applyFont="1" applyBorder="1" applyAlignment="1" applyProtection="1">
      <alignment horizontal="center" vertical="center"/>
      <protection locked="0"/>
    </xf>
    <xf numFmtId="0" fontId="7" fillId="14" borderId="72" xfId="0" applyFont="1" applyFill="1" applyBorder="1" applyAlignment="1" applyProtection="1">
      <alignment horizontal="center" vertical="center" textRotation="255" wrapText="1" shrinkToFit="1"/>
      <protection locked="0"/>
    </xf>
    <xf numFmtId="0" fontId="7" fillId="14" borderId="73" xfId="0" applyFont="1" applyFill="1" applyBorder="1" applyAlignment="1" applyProtection="1">
      <alignment horizontal="center" vertical="center" textRotation="255" wrapText="1" shrinkToFit="1"/>
      <protection locked="0"/>
    </xf>
    <xf numFmtId="0" fontId="7" fillId="14" borderId="74" xfId="0" applyFont="1" applyFill="1" applyBorder="1" applyAlignment="1" applyProtection="1">
      <alignment horizontal="center" vertical="center" textRotation="255" wrapText="1" shrinkToFit="1"/>
      <protection locked="0"/>
    </xf>
    <xf numFmtId="49" fontId="7" fillId="0" borderId="30" xfId="0" applyNumberFormat="1" applyFont="1" applyFill="1" applyBorder="1" applyAlignment="1" applyProtection="1">
      <alignment horizontal="center" vertical="center"/>
      <protection locked="0"/>
    </xf>
    <xf numFmtId="49" fontId="7" fillId="0" borderId="75" xfId="0" applyNumberFormat="1" applyFont="1" applyFill="1" applyBorder="1" applyAlignment="1" applyProtection="1">
      <alignment horizontal="center" vertical="center"/>
      <protection locked="0"/>
    </xf>
    <xf numFmtId="0" fontId="7" fillId="0" borderId="38" xfId="0" applyFont="1" applyBorder="1" applyAlignment="1" applyProtection="1">
      <alignment horizontal="left" vertical="center" indent="1" shrinkToFit="1"/>
      <protection locked="0"/>
    </xf>
    <xf numFmtId="0" fontId="7" fillId="0" borderId="30" xfId="0" applyFont="1" applyBorder="1" applyAlignment="1" applyProtection="1">
      <alignment horizontal="left" vertical="center" indent="1" shrinkToFit="1"/>
      <protection locked="0"/>
    </xf>
    <xf numFmtId="0" fontId="7" fillId="0" borderId="35" xfId="0" applyFont="1" applyBorder="1" applyAlignment="1" applyProtection="1">
      <alignment horizontal="left" vertical="center" indent="1" shrinkToFit="1"/>
      <protection locked="0"/>
    </xf>
    <xf numFmtId="0" fontId="7" fillId="0" borderId="38" xfId="0" applyNumberFormat="1" applyFont="1" applyFill="1" applyBorder="1" applyAlignment="1" applyProtection="1">
      <alignment horizontal="center" vertical="center"/>
      <protection locked="0"/>
    </xf>
    <xf numFmtId="0" fontId="7" fillId="0" borderId="30" xfId="0" applyNumberFormat="1" applyFont="1" applyFill="1" applyBorder="1" applyAlignment="1" applyProtection="1">
      <alignment horizontal="center" vertical="center"/>
      <protection locked="0"/>
    </xf>
    <xf numFmtId="0" fontId="7" fillId="2" borderId="72" xfId="0" applyFont="1" applyFill="1" applyBorder="1" applyAlignment="1" applyProtection="1">
      <alignment horizontal="center" vertical="center" textRotation="255"/>
      <protection locked="0"/>
    </xf>
    <xf numFmtId="0" fontId="7" fillId="2" borderId="73" xfId="0" applyFont="1" applyFill="1" applyBorder="1" applyAlignment="1" applyProtection="1">
      <alignment horizontal="center" vertical="center" textRotation="255"/>
      <protection locked="0"/>
    </xf>
    <xf numFmtId="0" fontId="7" fillId="2" borderId="74" xfId="0" applyFont="1" applyFill="1" applyBorder="1" applyAlignment="1" applyProtection="1">
      <alignment horizontal="center" vertical="center" textRotation="255"/>
      <protection locked="0"/>
    </xf>
    <xf numFmtId="0" fontId="23" fillId="0" borderId="69" xfId="0" applyFont="1" applyBorder="1" applyAlignment="1" applyProtection="1">
      <alignment horizontal="center" vertical="center" shrinkToFit="1"/>
      <protection locked="0"/>
    </xf>
    <xf numFmtId="0" fontId="23" fillId="0" borderId="70" xfId="0" applyFont="1" applyBorder="1" applyAlignment="1" applyProtection="1">
      <alignment horizontal="center" vertical="center" shrinkToFit="1"/>
      <protection locked="0"/>
    </xf>
    <xf numFmtId="0" fontId="23" fillId="0" borderId="71" xfId="0" applyFont="1" applyBorder="1" applyAlignment="1" applyProtection="1">
      <alignment horizontal="center" vertical="center" shrinkToFit="1"/>
      <protection locked="0"/>
    </xf>
    <xf numFmtId="177" fontId="9" fillId="0" borderId="15" xfId="0" applyNumberFormat="1" applyFont="1" applyBorder="1" applyAlignment="1" applyProtection="1">
      <alignment horizontal="center" vertical="center"/>
      <protection locked="0"/>
    </xf>
    <xf numFmtId="0" fontId="7" fillId="0" borderId="38" xfId="0" applyFont="1" applyFill="1" applyBorder="1" applyAlignment="1" applyProtection="1">
      <alignment horizontal="center" vertical="center" shrinkToFit="1"/>
      <protection locked="0"/>
    </xf>
    <xf numFmtId="0" fontId="7" fillId="0" borderId="30" xfId="0" applyFont="1" applyFill="1" applyBorder="1" applyAlignment="1" applyProtection="1">
      <alignment horizontal="center" vertical="center" shrinkToFit="1"/>
      <protection locked="0"/>
    </xf>
    <xf numFmtId="0" fontId="7" fillId="0" borderId="35" xfId="0" applyFont="1" applyFill="1" applyBorder="1" applyAlignment="1" applyProtection="1">
      <alignment horizontal="center" vertical="center" shrinkToFit="1"/>
      <protection locked="0"/>
    </xf>
    <xf numFmtId="0" fontId="3" fillId="0" borderId="36" xfId="43" applyFill="1" applyBorder="1" applyAlignment="1" applyProtection="1">
      <alignment horizontal="center" vertical="center" shrinkToFit="1"/>
      <protection locked="0"/>
    </xf>
    <xf numFmtId="0" fontId="3" fillId="0" borderId="13" xfId="43" applyFill="1" applyBorder="1" applyAlignment="1" applyProtection="1">
      <alignment horizontal="center" vertical="center" shrinkToFit="1"/>
      <protection locked="0"/>
    </xf>
    <xf numFmtId="0" fontId="3" fillId="0" borderId="65" xfId="43" applyFill="1" applyBorder="1" applyAlignment="1" applyProtection="1">
      <alignment horizontal="center" vertical="center" shrinkToFit="1"/>
      <protection locked="0"/>
    </xf>
    <xf numFmtId="176" fontId="7" fillId="0" borderId="38" xfId="0" applyNumberFormat="1" applyFont="1" applyBorder="1" applyAlignment="1" applyProtection="1">
      <alignment horizontal="center" vertical="center" shrinkToFit="1"/>
      <protection locked="0"/>
    </xf>
    <xf numFmtId="176" fontId="7" fillId="0" borderId="30" xfId="0" applyNumberFormat="1" applyFont="1" applyBorder="1" applyAlignment="1" applyProtection="1">
      <alignment horizontal="center" vertical="center" shrinkToFit="1"/>
      <protection locked="0"/>
    </xf>
    <xf numFmtId="0" fontId="7" fillId="0" borderId="67" xfId="0" applyNumberFormat="1" applyFont="1" applyFill="1" applyBorder="1" applyAlignment="1" applyProtection="1">
      <alignment horizontal="center" vertical="center" shrinkToFit="1"/>
      <protection locked="0"/>
    </xf>
    <xf numFmtId="176" fontId="7" fillId="0" borderId="55" xfId="0" applyNumberFormat="1" applyFont="1" applyBorder="1" applyAlignment="1" applyProtection="1">
      <alignment horizontal="center" vertical="center" shrinkToFit="1"/>
      <protection/>
    </xf>
    <xf numFmtId="0" fontId="7" fillId="14" borderId="36" xfId="0" applyFont="1" applyFill="1" applyBorder="1" applyAlignment="1" applyProtection="1">
      <alignment horizontal="center" vertical="center"/>
      <protection locked="0"/>
    </xf>
    <xf numFmtId="0" fontId="7" fillId="14" borderId="13" xfId="0" applyFont="1" applyFill="1" applyBorder="1" applyAlignment="1" applyProtection="1">
      <alignment horizontal="center" vertical="center"/>
      <protection locked="0"/>
    </xf>
    <xf numFmtId="0" fontId="7" fillId="14" borderId="50"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7" fillId="2" borderId="75" xfId="0" applyFont="1" applyFill="1" applyBorder="1" applyAlignment="1" applyProtection="1">
      <alignment horizontal="center" vertical="center"/>
      <protection locked="0"/>
    </xf>
    <xf numFmtId="0" fontId="7" fillId="0" borderId="75" xfId="0" applyFont="1" applyFill="1" applyBorder="1" applyAlignment="1" applyProtection="1">
      <alignment horizontal="center" vertical="center" shrinkToFit="1"/>
      <protection locked="0"/>
    </xf>
    <xf numFmtId="0" fontId="7" fillId="2" borderId="39" xfId="0" applyNumberFormat="1" applyFont="1" applyFill="1" applyBorder="1" applyAlignment="1" applyProtection="1">
      <alignment horizontal="center" vertical="center"/>
      <protection locked="0"/>
    </xf>
    <xf numFmtId="0" fontId="7" fillId="2" borderId="58" xfId="0" applyNumberFormat="1" applyFont="1" applyFill="1" applyBorder="1" applyAlignment="1" applyProtection="1">
      <alignment horizontal="center" vertical="center"/>
      <protection locked="0"/>
    </xf>
    <xf numFmtId="0" fontId="7" fillId="2" borderId="67" xfId="0" applyNumberFormat="1" applyFont="1" applyFill="1" applyBorder="1" applyAlignment="1" applyProtection="1">
      <alignment horizontal="center" vertical="center"/>
      <protection locked="0"/>
    </xf>
    <xf numFmtId="0" fontId="5" fillId="0" borderId="56" xfId="0" applyNumberFormat="1" applyFont="1" applyFill="1" applyBorder="1" applyAlignment="1" applyProtection="1">
      <alignment horizontal="left" vertical="center" shrinkToFit="1"/>
      <protection locked="0"/>
    </xf>
    <xf numFmtId="0" fontId="7" fillId="0" borderId="56" xfId="0" applyFont="1" applyBorder="1" applyAlignment="1" applyProtection="1">
      <alignment horizontal="center" vertical="center"/>
      <protection locked="0"/>
    </xf>
    <xf numFmtId="0" fontId="10" fillId="2" borderId="40"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protection locked="0"/>
    </xf>
    <xf numFmtId="0" fontId="7" fillId="14" borderId="38" xfId="0" applyFont="1" applyFill="1" applyBorder="1" applyAlignment="1" applyProtection="1">
      <alignment horizontal="center" vertical="center"/>
      <protection locked="0"/>
    </xf>
    <xf numFmtId="0" fontId="7" fillId="14" borderId="30" xfId="0" applyFont="1" applyFill="1" applyBorder="1" applyAlignment="1" applyProtection="1">
      <alignment horizontal="center" vertical="center"/>
      <protection locked="0"/>
    </xf>
    <xf numFmtId="0" fontId="7" fillId="14" borderId="75" xfId="0"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protection locked="0"/>
    </xf>
    <xf numFmtId="0" fontId="7" fillId="0" borderId="15" xfId="0" applyFont="1" applyBorder="1" applyAlignment="1" applyProtection="1">
      <alignment horizontal="center" vertical="center"/>
      <protection locked="0"/>
    </xf>
    <xf numFmtId="0" fontId="94" fillId="0" borderId="16" xfId="0" applyFont="1" applyBorder="1" applyAlignment="1" applyProtection="1">
      <alignment horizontal="center"/>
      <protection locked="0"/>
    </xf>
    <xf numFmtId="0" fontId="94" fillId="0" borderId="77" xfId="0" applyFont="1" applyBorder="1" applyAlignment="1" applyProtection="1">
      <alignment horizontal="center"/>
      <protection locked="0"/>
    </xf>
    <xf numFmtId="0" fontId="99" fillId="0" borderId="24" xfId="0" applyFont="1" applyFill="1" applyBorder="1" applyAlignment="1" applyProtection="1">
      <alignment horizontal="left" vertical="center"/>
      <protection locked="0"/>
    </xf>
    <xf numFmtId="0" fontId="99" fillId="0" borderId="18" xfId="0" applyFont="1" applyFill="1" applyBorder="1" applyAlignment="1" applyProtection="1">
      <alignment horizontal="left" vertical="center"/>
      <protection locked="0"/>
    </xf>
    <xf numFmtId="0" fontId="99" fillId="0" borderId="61" xfId="0" applyFont="1" applyFill="1" applyBorder="1" applyAlignment="1" applyProtection="1">
      <alignment horizontal="left" vertical="center"/>
      <protection locked="0"/>
    </xf>
    <xf numFmtId="0" fontId="10" fillId="0" borderId="12" xfId="0" applyFont="1" applyBorder="1" applyAlignment="1" applyProtection="1">
      <alignment horizontal="left" vertical="center" shrinkToFit="1"/>
      <protection locked="0"/>
    </xf>
    <xf numFmtId="0" fontId="10" fillId="0" borderId="76" xfId="0" applyFont="1" applyBorder="1" applyAlignment="1" applyProtection="1">
      <alignment horizontal="left" vertical="center" shrinkToFit="1"/>
      <protection locked="0"/>
    </xf>
    <xf numFmtId="0" fontId="7" fillId="0" borderId="36"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0" fontId="7" fillId="0" borderId="50" xfId="0" applyFont="1" applyFill="1" applyBorder="1" applyAlignment="1" applyProtection="1">
      <alignment horizontal="center" vertical="center" shrinkToFit="1"/>
      <protection locked="0"/>
    </xf>
    <xf numFmtId="0" fontId="10" fillId="2" borderId="41" xfId="0" applyFont="1" applyFill="1" applyBorder="1" applyAlignment="1" applyProtection="1">
      <alignment horizontal="center" vertical="center"/>
      <protection locked="0"/>
    </xf>
    <xf numFmtId="0" fontId="10" fillId="2" borderId="28" xfId="0" applyFont="1" applyFill="1" applyBorder="1" applyAlignment="1" applyProtection="1">
      <alignment horizontal="center" vertical="center"/>
      <protection locked="0"/>
    </xf>
    <xf numFmtId="0" fontId="10" fillId="2" borderId="78" xfId="0" applyFont="1" applyFill="1" applyBorder="1" applyAlignment="1" applyProtection="1">
      <alignment horizontal="center" vertical="center"/>
      <protection locked="0"/>
    </xf>
    <xf numFmtId="0" fontId="5" fillId="0" borderId="16" xfId="0" applyFont="1" applyFill="1" applyBorder="1" applyAlignment="1" applyProtection="1">
      <alignment horizontal="left" vertical="center" shrinkToFit="1"/>
      <protection locked="0"/>
    </xf>
    <xf numFmtId="0" fontId="5" fillId="0" borderId="77" xfId="0" applyFont="1" applyFill="1" applyBorder="1" applyAlignment="1" applyProtection="1">
      <alignment horizontal="left" vertical="center" shrinkToFit="1"/>
      <protection locked="0"/>
    </xf>
    <xf numFmtId="0" fontId="10" fillId="2" borderId="42"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protection locked="0"/>
    </xf>
    <xf numFmtId="0" fontId="10" fillId="2" borderId="79" xfId="0" applyFont="1" applyFill="1" applyBorder="1" applyAlignment="1" applyProtection="1">
      <alignment horizontal="center" vertical="center"/>
      <protection locked="0"/>
    </xf>
    <xf numFmtId="0" fontId="7" fillId="0" borderId="28" xfId="0" applyFont="1" applyBorder="1" applyAlignment="1" applyProtection="1">
      <alignment horizontal="left" vertical="center" shrinkToFit="1"/>
      <protection locked="0"/>
    </xf>
    <xf numFmtId="0" fontId="7" fillId="0" borderId="80" xfId="0" applyFont="1" applyBorder="1" applyAlignment="1" applyProtection="1">
      <alignment horizontal="left" vertical="center" shrinkToFit="1"/>
      <protection locked="0"/>
    </xf>
    <xf numFmtId="0" fontId="5" fillId="0" borderId="30" xfId="0" applyFont="1" applyFill="1" applyBorder="1" applyAlignment="1" applyProtection="1">
      <alignment horizontal="center" vertical="center"/>
      <protection locked="0"/>
    </xf>
    <xf numFmtId="0" fontId="5" fillId="0" borderId="75" xfId="0" applyFont="1" applyFill="1" applyBorder="1" applyAlignment="1" applyProtection="1">
      <alignment horizontal="center" vertical="center"/>
      <protection locked="0"/>
    </xf>
    <xf numFmtId="0" fontId="7" fillId="0" borderId="81" xfId="0" applyFont="1" applyBorder="1" applyAlignment="1" applyProtection="1">
      <alignment horizontal="left" vertical="center" shrinkToFit="1"/>
      <protection/>
    </xf>
    <xf numFmtId="0" fontId="7" fillId="0" borderId="56" xfId="0" applyFont="1" applyBorder="1" applyAlignment="1" applyProtection="1">
      <alignment horizontal="left" vertical="center" shrinkToFit="1"/>
      <protection/>
    </xf>
    <xf numFmtId="0" fontId="7" fillId="0" borderId="57" xfId="0" applyFont="1" applyBorder="1" applyAlignment="1" applyProtection="1">
      <alignment horizontal="left" vertical="center" shrinkToFit="1"/>
      <protection/>
    </xf>
    <xf numFmtId="0" fontId="7" fillId="0" borderId="41"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5" fillId="0" borderId="13" xfId="0" applyFont="1" applyFill="1" applyBorder="1" applyAlignment="1" applyProtection="1">
      <alignment horizontal="left" vertical="center"/>
      <protection locked="0"/>
    </xf>
    <xf numFmtId="0" fontId="5" fillId="0" borderId="65" xfId="0" applyFont="1" applyFill="1" applyBorder="1" applyAlignment="1" applyProtection="1">
      <alignment horizontal="left" vertical="center"/>
      <protection locked="0"/>
    </xf>
    <xf numFmtId="0" fontId="7" fillId="0" borderId="30" xfId="0" applyFont="1" applyBorder="1" applyAlignment="1" applyProtection="1">
      <alignment horizontal="left" vertical="center"/>
      <protection locked="0"/>
    </xf>
    <xf numFmtId="0" fontId="7" fillId="0" borderId="30" xfId="0" applyFont="1" applyBorder="1" applyAlignment="1" applyProtection="1">
      <alignment horizontal="center" vertical="center"/>
      <protection locked="0"/>
    </xf>
    <xf numFmtId="0" fontId="11" fillId="0" borderId="15" xfId="0" applyFont="1" applyBorder="1" applyAlignment="1" applyProtection="1">
      <alignment horizontal="left" vertical="center"/>
      <protection locked="0"/>
    </xf>
    <xf numFmtId="0" fontId="11" fillId="0" borderId="29" xfId="0" applyFont="1" applyBorder="1" applyAlignment="1" applyProtection="1">
      <alignment horizontal="left" vertical="center"/>
      <protection locked="0"/>
    </xf>
    <xf numFmtId="56" fontId="7" fillId="0" borderId="30" xfId="0" applyNumberFormat="1" applyFont="1" applyFill="1" applyBorder="1" applyAlignment="1" applyProtection="1">
      <alignment horizontal="center" vertical="center" wrapText="1"/>
      <protection locked="0"/>
    </xf>
    <xf numFmtId="0" fontId="7" fillId="0" borderId="30" xfId="0" applyNumberFormat="1" applyFont="1" applyFill="1" applyBorder="1" applyAlignment="1" applyProtection="1">
      <alignment horizontal="center" vertical="center" wrapText="1"/>
      <protection locked="0"/>
    </xf>
    <xf numFmtId="49" fontId="5" fillId="0" borderId="30" xfId="0" applyNumberFormat="1" applyFont="1" applyFill="1" applyBorder="1" applyAlignment="1" applyProtection="1">
      <alignment horizontal="center" vertical="center"/>
      <protection locked="0"/>
    </xf>
    <xf numFmtId="49" fontId="5" fillId="0" borderId="35" xfId="0" applyNumberFormat="1" applyFont="1" applyFill="1" applyBorder="1" applyAlignment="1" applyProtection="1">
      <alignment horizontal="center" vertical="center"/>
      <protection locked="0"/>
    </xf>
    <xf numFmtId="177" fontId="101" fillId="0" borderId="42" xfId="0" applyNumberFormat="1" applyFont="1" applyBorder="1" applyAlignment="1" applyProtection="1">
      <alignment horizontal="left" vertical="center" wrapText="1"/>
      <protection locked="0"/>
    </xf>
    <xf numFmtId="177" fontId="101" fillId="0" borderId="16" xfId="0" applyNumberFormat="1" applyFont="1" applyBorder="1" applyAlignment="1" applyProtection="1">
      <alignment horizontal="left" vertical="center" wrapText="1"/>
      <protection locked="0"/>
    </xf>
    <xf numFmtId="177" fontId="101" fillId="0" borderId="77" xfId="0" applyNumberFormat="1" applyFont="1" applyBorder="1" applyAlignment="1" applyProtection="1">
      <alignment horizontal="left" vertical="center" wrapText="1"/>
      <protection locked="0"/>
    </xf>
    <xf numFmtId="0" fontId="7" fillId="0" borderId="75" xfId="0" applyNumberFormat="1" applyFont="1" applyFill="1" applyBorder="1" applyAlignment="1" applyProtection="1">
      <alignment horizontal="center" vertical="center"/>
      <protection locked="0"/>
    </xf>
    <xf numFmtId="0" fontId="7" fillId="0" borderId="61" xfId="0" applyFont="1" applyFill="1" applyBorder="1" applyAlignment="1" applyProtection="1">
      <alignment horizontal="left" vertical="center" wrapText="1" shrinkToFit="1"/>
      <protection locked="0"/>
    </xf>
    <xf numFmtId="0" fontId="7" fillId="0" borderId="62" xfId="0" applyFont="1" applyFill="1" applyBorder="1" applyAlignment="1" applyProtection="1">
      <alignment horizontal="left" vertical="center" wrapText="1" shrinkToFit="1"/>
      <protection locked="0"/>
    </xf>
    <xf numFmtId="0" fontId="7" fillId="0" borderId="37" xfId="0" applyFont="1" applyFill="1" applyBorder="1" applyAlignment="1" applyProtection="1">
      <alignment horizontal="left" vertical="center" wrapText="1" shrinkToFit="1"/>
      <protection locked="0"/>
    </xf>
    <xf numFmtId="0" fontId="7" fillId="0" borderId="11" xfId="0" applyFont="1" applyFill="1" applyBorder="1" applyAlignment="1" applyProtection="1">
      <alignment horizontal="left" vertical="center" wrapText="1" shrinkToFit="1"/>
      <protection locked="0"/>
    </xf>
    <xf numFmtId="0" fontId="7" fillId="0" borderId="63" xfId="0" applyFont="1" applyFill="1" applyBorder="1" applyAlignment="1" applyProtection="1">
      <alignment horizontal="left" vertical="center" wrapText="1" shrinkToFit="1"/>
      <protection locked="0"/>
    </xf>
    <xf numFmtId="177" fontId="7" fillId="0" borderId="15" xfId="0" applyNumberFormat="1" applyFont="1" applyBorder="1" applyAlignment="1" applyProtection="1">
      <alignment horizontal="center" vertical="center"/>
      <protection locked="0"/>
    </xf>
    <xf numFmtId="0" fontId="6" fillId="0" borderId="82" xfId="0" applyFont="1" applyBorder="1" applyAlignment="1" applyProtection="1">
      <alignment horizontal="center" vertical="center"/>
      <protection locked="0"/>
    </xf>
    <xf numFmtId="0" fontId="6" fillId="0" borderId="70" xfId="0" applyFont="1" applyBorder="1" applyAlignment="1" applyProtection="1">
      <alignment horizontal="center" vertical="center"/>
      <protection locked="0"/>
    </xf>
    <xf numFmtId="0" fontId="6" fillId="0" borderId="71" xfId="0" applyFont="1" applyBorder="1" applyAlignment="1" applyProtection="1">
      <alignment horizontal="center" vertical="center"/>
      <protection locked="0"/>
    </xf>
    <xf numFmtId="0" fontId="8" fillId="0" borderId="37"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63" xfId="0" applyFont="1" applyBorder="1" applyAlignment="1" applyProtection="1">
      <alignment horizontal="center" vertical="center" shrinkToFit="1"/>
      <protection locked="0"/>
    </xf>
    <xf numFmtId="0" fontId="9" fillId="0" borderId="55" xfId="0" applyFont="1" applyBorder="1" applyAlignment="1" applyProtection="1">
      <alignment horizontal="left" vertical="center" shrinkToFit="1"/>
      <protection locked="0"/>
    </xf>
    <xf numFmtId="0" fontId="9" fillId="0" borderId="56" xfId="0" applyFont="1" applyBorder="1" applyAlignment="1" applyProtection="1">
      <alignment horizontal="left" vertical="center" shrinkToFit="1"/>
      <protection locked="0"/>
    </xf>
    <xf numFmtId="0" fontId="9" fillId="0" borderId="57" xfId="0" applyFont="1" applyBorder="1" applyAlignment="1" applyProtection="1">
      <alignment horizontal="left" vertical="center" shrinkToFit="1"/>
      <protection locked="0"/>
    </xf>
    <xf numFmtId="176" fontId="7" fillId="0" borderId="38" xfId="0" applyNumberFormat="1" applyFont="1" applyFill="1" applyBorder="1" applyAlignment="1" applyProtection="1">
      <alignment horizontal="center" vertical="center" wrapText="1"/>
      <protection locked="0"/>
    </xf>
    <xf numFmtId="176" fontId="7" fillId="0" borderId="30" xfId="0" applyNumberFormat="1" applyFont="1" applyFill="1" applyBorder="1" applyAlignment="1" applyProtection="1">
      <alignment horizontal="center" vertical="center" wrapText="1"/>
      <protection locked="0"/>
    </xf>
    <xf numFmtId="0" fontId="7" fillId="2" borderId="19" xfId="0" applyFont="1" applyFill="1" applyBorder="1" applyAlignment="1" applyProtection="1">
      <alignment horizontal="center" vertical="center" wrapText="1"/>
      <protection locked="0"/>
    </xf>
    <xf numFmtId="0" fontId="7" fillId="2" borderId="21"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19" borderId="72" xfId="0" applyFont="1" applyFill="1" applyBorder="1" applyAlignment="1" applyProtection="1">
      <alignment horizontal="center" vertical="center" textRotation="255"/>
      <protection locked="0"/>
    </xf>
    <xf numFmtId="0" fontId="7" fillId="19" borderId="73" xfId="0" applyFont="1" applyFill="1" applyBorder="1" applyAlignment="1" applyProtection="1">
      <alignment horizontal="center" vertical="center" textRotation="255"/>
      <protection locked="0"/>
    </xf>
    <xf numFmtId="0" fontId="7" fillId="19" borderId="74" xfId="0" applyFont="1" applyFill="1" applyBorder="1" applyAlignment="1" applyProtection="1">
      <alignment horizontal="center" vertical="center" textRotation="255"/>
      <protection locked="0"/>
    </xf>
    <xf numFmtId="0" fontId="7" fillId="0" borderId="38" xfId="0" applyFont="1" applyBorder="1" applyAlignment="1" applyProtection="1">
      <alignment horizontal="center" vertical="center"/>
      <protection locked="0"/>
    </xf>
    <xf numFmtId="0" fontId="7" fillId="0" borderId="75" xfId="0" applyFont="1" applyBorder="1" applyAlignment="1" applyProtection="1">
      <alignment horizontal="center" vertical="center"/>
      <protection locked="0"/>
    </xf>
    <xf numFmtId="0" fontId="7" fillId="0" borderId="38" xfId="0" applyNumberFormat="1" applyFont="1" applyFill="1" applyBorder="1" applyAlignment="1" applyProtection="1">
      <alignment horizontal="left" vertical="center" shrinkToFit="1"/>
      <protection locked="0"/>
    </xf>
    <xf numFmtId="0" fontId="7" fillId="0" borderId="30" xfId="0" applyNumberFormat="1" applyFont="1" applyFill="1" applyBorder="1" applyAlignment="1" applyProtection="1">
      <alignment horizontal="left" vertical="center" shrinkToFit="1"/>
      <protection locked="0"/>
    </xf>
    <xf numFmtId="0" fontId="7" fillId="0" borderId="35" xfId="0" applyNumberFormat="1" applyFont="1" applyFill="1" applyBorder="1" applyAlignment="1" applyProtection="1">
      <alignment horizontal="left" vertical="center" shrinkToFit="1"/>
      <protection locked="0"/>
    </xf>
    <xf numFmtId="49" fontId="7" fillId="0" borderId="30" xfId="0" applyNumberFormat="1" applyFont="1" applyFill="1" applyBorder="1" applyAlignment="1" applyProtection="1">
      <alignment horizontal="center" vertical="center" wrapText="1"/>
      <protection locked="0"/>
    </xf>
    <xf numFmtId="49" fontId="7" fillId="0" borderId="35" xfId="0" applyNumberFormat="1" applyFont="1" applyFill="1" applyBorder="1" applyAlignment="1" applyProtection="1">
      <alignment horizontal="center" vertical="center" wrapText="1"/>
      <protection locked="0"/>
    </xf>
    <xf numFmtId="0" fontId="7" fillId="0" borderId="38" xfId="49" applyNumberFormat="1" applyFont="1" applyFill="1" applyBorder="1" applyAlignment="1" applyProtection="1">
      <alignment horizontal="center" vertical="center" shrinkToFit="1"/>
      <protection locked="0"/>
    </xf>
    <xf numFmtId="0" fontId="7" fillId="0" borderId="30" xfId="49" applyNumberFormat="1" applyFont="1" applyFill="1" applyBorder="1" applyAlignment="1" applyProtection="1">
      <alignment horizontal="center" vertical="center" shrinkToFit="1"/>
      <protection locked="0"/>
    </xf>
    <xf numFmtId="0" fontId="34" fillId="0" borderId="24" xfId="0" applyFont="1" applyFill="1" applyBorder="1" applyAlignment="1" applyProtection="1">
      <alignment horizontal="center" vertical="center" wrapText="1" shrinkToFit="1"/>
      <protection locked="0"/>
    </xf>
    <xf numFmtId="0" fontId="34" fillId="0" borderId="18" xfId="0" applyFont="1" applyFill="1" applyBorder="1" applyAlignment="1" applyProtection="1">
      <alignment horizontal="center" vertical="center" wrapText="1" shrinkToFit="1"/>
      <protection locked="0"/>
    </xf>
    <xf numFmtId="0" fontId="34" fillId="0" borderId="61" xfId="0" applyFont="1" applyFill="1" applyBorder="1" applyAlignment="1" applyProtection="1">
      <alignment horizontal="center" vertical="center" wrapText="1" shrinkToFit="1"/>
      <protection locked="0"/>
    </xf>
    <xf numFmtId="0" fontId="34" fillId="0" borderId="27" xfId="0" applyFont="1" applyFill="1" applyBorder="1" applyAlignment="1" applyProtection="1">
      <alignment horizontal="center" vertical="center" wrapText="1" shrinkToFit="1"/>
      <protection locked="0"/>
    </xf>
    <xf numFmtId="0" fontId="34" fillId="0" borderId="0" xfId="0" applyFont="1" applyFill="1" applyBorder="1" applyAlignment="1" applyProtection="1">
      <alignment horizontal="center" vertical="center" wrapText="1" shrinkToFit="1"/>
      <protection locked="0"/>
    </xf>
    <xf numFmtId="0" fontId="34" fillId="0" borderId="62" xfId="0" applyFont="1" applyFill="1" applyBorder="1" applyAlignment="1" applyProtection="1">
      <alignment horizontal="center" vertical="center" wrapText="1" shrinkToFit="1"/>
      <protection locked="0"/>
    </xf>
    <xf numFmtId="0" fontId="34" fillId="0" borderId="36" xfId="0" applyFont="1" applyFill="1" applyBorder="1" applyAlignment="1" applyProtection="1">
      <alignment horizontal="center" vertical="center" wrapText="1" shrinkToFit="1"/>
      <protection locked="0"/>
    </xf>
    <xf numFmtId="0" fontId="34" fillId="0" borderId="13" xfId="0" applyFont="1" applyFill="1" applyBorder="1" applyAlignment="1" applyProtection="1">
      <alignment horizontal="center" vertical="center" wrapText="1" shrinkToFit="1"/>
      <protection locked="0"/>
    </xf>
    <xf numFmtId="0" fontId="34" fillId="0" borderId="65" xfId="0" applyFont="1" applyFill="1" applyBorder="1" applyAlignment="1" applyProtection="1">
      <alignment horizontal="center" vertical="center" wrapText="1" shrinkToFit="1"/>
      <protection locked="0"/>
    </xf>
    <xf numFmtId="0" fontId="7" fillId="2" borderId="38" xfId="0" applyNumberFormat="1" applyFont="1" applyFill="1" applyBorder="1" applyAlignment="1" applyProtection="1">
      <alignment horizontal="center" vertical="center"/>
      <protection locked="0"/>
    </xf>
    <xf numFmtId="0" fontId="7" fillId="2" borderId="30" xfId="0" applyNumberFormat="1" applyFont="1" applyFill="1" applyBorder="1" applyAlignment="1" applyProtection="1">
      <alignment horizontal="center" vertical="center"/>
      <protection locked="0"/>
    </xf>
    <xf numFmtId="0" fontId="7" fillId="2" borderId="75" xfId="0" applyNumberFormat="1" applyFont="1" applyFill="1" applyBorder="1" applyAlignment="1" applyProtection="1">
      <alignment horizontal="center" vertical="center"/>
      <protection locked="0"/>
    </xf>
    <xf numFmtId="0" fontId="9" fillId="0" borderId="38" xfId="0" applyFont="1" applyFill="1" applyBorder="1" applyAlignment="1" applyProtection="1">
      <alignment horizontal="center" vertical="center" shrinkToFit="1"/>
      <protection locked="0"/>
    </xf>
    <xf numFmtId="0" fontId="9" fillId="0" borderId="30" xfId="0" applyFont="1" applyFill="1" applyBorder="1" applyAlignment="1" applyProtection="1">
      <alignment horizontal="center" vertical="center" shrinkToFit="1"/>
      <protection locked="0"/>
    </xf>
    <xf numFmtId="0" fontId="9" fillId="0" borderId="35" xfId="0" applyFont="1" applyFill="1" applyBorder="1" applyAlignment="1" applyProtection="1">
      <alignment horizontal="center" vertical="center" shrinkToFit="1"/>
      <protection locked="0"/>
    </xf>
    <xf numFmtId="0" fontId="3" fillId="0" borderId="38" xfId="43" applyBorder="1" applyAlignment="1" applyProtection="1">
      <alignment vertical="center"/>
      <protection locked="0"/>
    </xf>
    <xf numFmtId="0" fontId="3" fillId="0" borderId="30" xfId="43" applyBorder="1" applyAlignment="1" applyProtection="1">
      <alignment vertical="center"/>
      <protection locked="0"/>
    </xf>
    <xf numFmtId="0" fontId="3" fillId="0" borderId="35" xfId="43" applyBorder="1" applyAlignment="1" applyProtection="1">
      <alignment vertical="center"/>
      <protection locked="0"/>
    </xf>
    <xf numFmtId="0" fontId="9" fillId="0" borderId="75" xfId="0" applyFont="1" applyFill="1" applyBorder="1" applyAlignment="1" applyProtection="1">
      <alignment horizontal="center" vertical="center" shrinkToFit="1"/>
      <protection locked="0"/>
    </xf>
    <xf numFmtId="0" fontId="7" fillId="0" borderId="38" xfId="0" applyNumberFormat="1" applyFont="1" applyFill="1" applyBorder="1" applyAlignment="1" applyProtection="1">
      <alignment horizontal="center" vertical="center" shrinkToFit="1"/>
      <protection locked="0"/>
    </xf>
    <xf numFmtId="0" fontId="7" fillId="0" borderId="30" xfId="0" applyNumberFormat="1" applyFont="1" applyFill="1" applyBorder="1" applyAlignment="1" applyProtection="1">
      <alignment horizontal="center" vertical="center" shrinkToFit="1"/>
      <protection locked="0"/>
    </xf>
    <xf numFmtId="0" fontId="7" fillId="0" borderId="35" xfId="0" applyNumberFormat="1" applyFont="1" applyFill="1" applyBorder="1" applyAlignment="1" applyProtection="1">
      <alignment horizontal="center" vertical="center"/>
      <protection locked="0"/>
    </xf>
    <xf numFmtId="186" fontId="9" fillId="0" borderId="38" xfId="0" applyNumberFormat="1" applyFont="1" applyFill="1" applyBorder="1" applyAlignment="1" applyProtection="1">
      <alignment horizontal="center" vertical="center"/>
      <protection locked="0"/>
    </xf>
    <xf numFmtId="186" fontId="9" fillId="0" borderId="30" xfId="0" applyNumberFormat="1" applyFont="1" applyFill="1" applyBorder="1" applyAlignment="1" applyProtection="1">
      <alignment horizontal="center" vertical="center"/>
      <protection locked="0"/>
    </xf>
    <xf numFmtId="178" fontId="102" fillId="2" borderId="38" xfId="0" applyNumberFormat="1" applyFont="1" applyFill="1" applyBorder="1" applyAlignment="1" applyProtection="1">
      <alignment horizontal="center" vertical="center"/>
      <protection locked="0"/>
    </xf>
    <xf numFmtId="178" fontId="102" fillId="2" borderId="30" xfId="0" applyNumberFormat="1" applyFont="1" applyFill="1" applyBorder="1" applyAlignment="1" applyProtection="1">
      <alignment horizontal="center" vertical="center"/>
      <protection locked="0"/>
    </xf>
    <xf numFmtId="178" fontId="102" fillId="2" borderId="75" xfId="0" applyNumberFormat="1" applyFont="1" applyFill="1" applyBorder="1" applyAlignment="1" applyProtection="1">
      <alignment horizontal="center" vertical="center"/>
      <protection locked="0"/>
    </xf>
    <xf numFmtId="177" fontId="9" fillId="0" borderId="14" xfId="0" applyNumberFormat="1" applyFont="1" applyBorder="1" applyAlignment="1" applyProtection="1">
      <alignment horizontal="center" vertical="center"/>
      <protection locked="0"/>
    </xf>
    <xf numFmtId="177" fontId="9" fillId="0" borderId="30" xfId="0" applyNumberFormat="1" applyFont="1" applyBorder="1" applyAlignment="1" applyProtection="1">
      <alignment horizontal="center" vertical="center"/>
      <protection locked="0"/>
    </xf>
    <xf numFmtId="0" fontId="10" fillId="0" borderId="56"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9" fillId="0" borderId="30" xfId="0" applyNumberFormat="1"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wrapText="1"/>
      <protection locked="0"/>
    </xf>
    <xf numFmtId="0" fontId="10" fillId="2" borderId="48" xfId="0" applyFont="1" applyFill="1" applyBorder="1" applyAlignment="1" applyProtection="1">
      <alignment horizontal="center" vertical="center" wrapText="1"/>
      <protection locked="0"/>
    </xf>
    <xf numFmtId="178" fontId="7" fillId="0" borderId="38" xfId="0" applyNumberFormat="1" applyFont="1" applyBorder="1" applyAlignment="1" applyProtection="1">
      <alignment horizontal="center" vertical="center"/>
      <protection locked="0"/>
    </xf>
    <xf numFmtId="178" fontId="7" fillId="0" borderId="30" xfId="0" applyNumberFormat="1"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179" fontId="14" fillId="0" borderId="69" xfId="0" applyNumberFormat="1" applyFont="1" applyFill="1" applyBorder="1" applyAlignment="1" applyProtection="1">
      <alignment horizontal="center" vertical="center" shrinkToFit="1"/>
      <protection/>
    </xf>
    <xf numFmtId="179" fontId="14" fillId="0" borderId="70" xfId="0" applyNumberFormat="1" applyFont="1" applyFill="1" applyBorder="1" applyAlignment="1" applyProtection="1">
      <alignment horizontal="center" vertical="center" shrinkToFit="1"/>
      <protection/>
    </xf>
    <xf numFmtId="179" fontId="14" fillId="0" borderId="71" xfId="0" applyNumberFormat="1" applyFont="1" applyFill="1" applyBorder="1" applyAlignment="1" applyProtection="1">
      <alignment horizontal="center" vertical="center" shrinkToFit="1"/>
      <protection/>
    </xf>
    <xf numFmtId="0" fontId="7" fillId="0" borderId="39" xfId="0" applyFont="1" applyBorder="1" applyAlignment="1" applyProtection="1">
      <alignment horizontal="left" vertical="center" indent="1" shrinkToFit="1"/>
      <protection locked="0"/>
    </xf>
    <xf numFmtId="0" fontId="7" fillId="0" borderId="58" xfId="0" applyFont="1" applyBorder="1" applyAlignment="1" applyProtection="1">
      <alignment horizontal="left" vertical="center" indent="1" shrinkToFit="1"/>
      <protection locked="0"/>
    </xf>
    <xf numFmtId="0" fontId="7" fillId="0" borderId="59" xfId="0" applyFont="1" applyBorder="1" applyAlignment="1" applyProtection="1">
      <alignment horizontal="left" vertical="center" indent="1" shrinkToFit="1"/>
      <protection locked="0"/>
    </xf>
    <xf numFmtId="0" fontId="5" fillId="0" borderId="13" xfId="0" applyFont="1" applyBorder="1" applyAlignment="1" applyProtection="1">
      <alignment horizontal="left" vertical="center"/>
      <protection locked="0"/>
    </xf>
    <xf numFmtId="0" fontId="7" fillId="0" borderId="35" xfId="0" applyFont="1" applyBorder="1" applyAlignment="1" applyProtection="1">
      <alignment horizontal="center" vertical="center"/>
      <protection locked="0"/>
    </xf>
    <xf numFmtId="0" fontId="5" fillId="0" borderId="64" xfId="0" applyFont="1" applyFill="1" applyBorder="1" applyAlignment="1" applyProtection="1">
      <alignment horizontal="left" vertical="center"/>
      <protection locked="0"/>
    </xf>
    <xf numFmtId="0" fontId="7" fillId="2" borderId="82" xfId="0" applyFont="1" applyFill="1" applyBorder="1" applyAlignment="1" applyProtection="1">
      <alignment horizontal="center" vertical="center"/>
      <protection locked="0"/>
    </xf>
    <xf numFmtId="0" fontId="7" fillId="2" borderId="83" xfId="0" applyFont="1" applyFill="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7" fillId="0" borderId="62" xfId="0" applyFont="1" applyBorder="1" applyAlignment="1" applyProtection="1">
      <alignment horizontal="left" vertical="center"/>
      <protection locked="0"/>
    </xf>
    <xf numFmtId="0" fontId="5" fillId="0" borderId="16" xfId="0" applyFont="1" applyFill="1" applyBorder="1" applyAlignment="1" applyProtection="1">
      <alignment horizontal="center" vertical="center"/>
      <protection locked="0"/>
    </xf>
    <xf numFmtId="0" fontId="7" fillId="0" borderId="16" xfId="0" applyFont="1" applyBorder="1" applyAlignment="1" applyProtection="1">
      <alignment horizontal="left" vertical="center"/>
      <protection locked="0"/>
    </xf>
    <xf numFmtId="0" fontId="7" fillId="0" borderId="0" xfId="0" applyFont="1" applyBorder="1" applyAlignment="1" applyProtection="1">
      <alignment horizontal="center" vertical="center"/>
      <protection locked="0"/>
    </xf>
    <xf numFmtId="0" fontId="7" fillId="2" borderId="72" xfId="0" applyFont="1" applyFill="1" applyBorder="1" applyAlignment="1" applyProtection="1">
      <alignment horizontal="center" vertical="center" textRotation="255" shrinkToFit="1"/>
      <protection locked="0"/>
    </xf>
    <xf numFmtId="0" fontId="7" fillId="2" borderId="73" xfId="0" applyFont="1" applyFill="1" applyBorder="1" applyAlignment="1" applyProtection="1">
      <alignment horizontal="center" vertical="center" textRotation="255" shrinkToFit="1"/>
      <protection locked="0"/>
    </xf>
    <xf numFmtId="0" fontId="7" fillId="2" borderId="74" xfId="0" applyFont="1" applyFill="1" applyBorder="1" applyAlignment="1" applyProtection="1">
      <alignment horizontal="center" vertical="center" textRotation="255" shrinkToFit="1"/>
      <protection locked="0"/>
    </xf>
    <xf numFmtId="0" fontId="10" fillId="0" borderId="66" xfId="0" applyFont="1" applyBorder="1" applyAlignment="1" applyProtection="1">
      <alignment horizontal="left" vertical="center" shrinkToFit="1"/>
      <protection locked="0"/>
    </xf>
    <xf numFmtId="56" fontId="5" fillId="0" borderId="15" xfId="0" applyNumberFormat="1" applyFont="1" applyFill="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shrinkToFit="1"/>
      <protection locked="0"/>
    </xf>
    <xf numFmtId="0" fontId="103" fillId="0" borderId="12" xfId="0" applyFont="1" applyBorder="1" applyAlignment="1" applyProtection="1">
      <alignment horizontal="left" vertical="center" shrinkToFit="1"/>
      <protection locked="0"/>
    </xf>
    <xf numFmtId="0" fontId="103" fillId="0" borderId="76" xfId="0" applyFont="1" applyBorder="1" applyAlignment="1" applyProtection="1">
      <alignment horizontal="left" vertical="center" shrinkToFit="1"/>
      <protection locked="0"/>
    </xf>
    <xf numFmtId="0" fontId="10" fillId="0" borderId="28" xfId="0" applyFont="1" applyBorder="1" applyAlignment="1" applyProtection="1">
      <alignment horizontal="left" vertical="center" shrinkToFit="1"/>
      <protection locked="0"/>
    </xf>
    <xf numFmtId="0" fontId="10" fillId="0" borderId="78" xfId="0" applyFont="1" applyBorder="1" applyAlignment="1" applyProtection="1">
      <alignment horizontal="left" vertical="center" shrinkToFit="1"/>
      <protection locked="0"/>
    </xf>
    <xf numFmtId="0" fontId="5" fillId="0" borderId="62" xfId="0" applyFont="1" applyBorder="1" applyAlignment="1" applyProtection="1">
      <alignment horizontal="center" vertical="center" shrinkToFit="1"/>
      <protection locked="0"/>
    </xf>
    <xf numFmtId="0" fontId="5" fillId="0" borderId="65" xfId="0" applyFont="1" applyBorder="1" applyAlignment="1" applyProtection="1">
      <alignment horizontal="center" vertical="center" shrinkToFit="1"/>
      <protection locked="0"/>
    </xf>
    <xf numFmtId="0" fontId="10" fillId="0" borderId="13" xfId="0" applyFont="1" applyFill="1" applyBorder="1" applyAlignment="1" applyProtection="1">
      <alignment horizontal="left" vertical="center" shrinkToFit="1"/>
      <protection locked="0"/>
    </xf>
    <xf numFmtId="0" fontId="10" fillId="0" borderId="65" xfId="0" applyFont="1" applyFill="1" applyBorder="1" applyAlignment="1" applyProtection="1">
      <alignment horizontal="left" vertical="center" shrinkToFit="1"/>
      <protection locked="0"/>
    </xf>
    <xf numFmtId="0" fontId="5" fillId="0" borderId="28" xfId="0" applyFont="1" applyFill="1" applyBorder="1" applyAlignment="1" applyProtection="1">
      <alignment horizontal="center" vertical="center"/>
      <protection locked="0"/>
    </xf>
    <xf numFmtId="0" fontId="104" fillId="2" borderId="21" xfId="0" applyFont="1" applyFill="1" applyBorder="1" applyAlignment="1" applyProtection="1">
      <alignment horizontal="left" vertical="center" wrapText="1"/>
      <protection locked="0"/>
    </xf>
    <xf numFmtId="0" fontId="104" fillId="2" borderId="47" xfId="0" applyFont="1" applyFill="1" applyBorder="1" applyAlignment="1" applyProtection="1">
      <alignment horizontal="left" vertical="center" wrapText="1"/>
      <protection locked="0"/>
    </xf>
    <xf numFmtId="0" fontId="7" fillId="0" borderId="3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10" fillId="0" borderId="16" xfId="0" applyFont="1" applyBorder="1" applyAlignment="1" applyProtection="1">
      <alignment horizontal="left" vertical="center" shrinkToFit="1"/>
      <protection locked="0"/>
    </xf>
    <xf numFmtId="0" fontId="10" fillId="0" borderId="79" xfId="0" applyFont="1" applyBorder="1" applyAlignment="1" applyProtection="1">
      <alignment horizontal="left" vertical="center" shrinkToFit="1"/>
      <protection locked="0"/>
    </xf>
    <xf numFmtId="0" fontId="15" fillId="33" borderId="72" xfId="0" applyFont="1" applyFill="1" applyBorder="1" applyAlignment="1" applyProtection="1">
      <alignment horizontal="center" vertical="center" textRotation="255" wrapText="1" shrinkToFit="1"/>
      <protection locked="0"/>
    </xf>
    <xf numFmtId="0" fontId="15" fillId="33" borderId="73" xfId="0" applyFont="1" applyFill="1" applyBorder="1" applyAlignment="1" applyProtection="1">
      <alignment horizontal="center" vertical="center" textRotation="255" shrinkToFit="1"/>
      <protection locked="0"/>
    </xf>
    <xf numFmtId="0" fontId="15" fillId="33" borderId="74" xfId="0" applyFont="1" applyFill="1" applyBorder="1" applyAlignment="1" applyProtection="1">
      <alignment horizontal="center" vertical="center" textRotation="255" shrinkToFit="1"/>
      <protection locked="0"/>
    </xf>
    <xf numFmtId="0" fontId="10" fillId="33" borderId="0" xfId="0" applyFont="1" applyFill="1" applyBorder="1" applyAlignment="1" applyProtection="1">
      <alignment horizontal="left" vertical="center"/>
      <protection locked="0"/>
    </xf>
    <xf numFmtId="0" fontId="10" fillId="33" borderId="62" xfId="0" applyFont="1" applyFill="1" applyBorder="1" applyAlignment="1" applyProtection="1">
      <alignment horizontal="left" vertical="center"/>
      <protection locked="0"/>
    </xf>
    <xf numFmtId="0" fontId="10" fillId="33" borderId="11" xfId="0" applyFont="1" applyFill="1" applyBorder="1" applyAlignment="1" applyProtection="1">
      <alignment horizontal="left" vertical="center"/>
      <protection locked="0"/>
    </xf>
    <xf numFmtId="0" fontId="10" fillId="33" borderId="63" xfId="0" applyFont="1" applyFill="1" applyBorder="1" applyAlignment="1" applyProtection="1">
      <alignment horizontal="left" vertical="center"/>
      <protection locked="0"/>
    </xf>
    <xf numFmtId="0" fontId="7" fillId="33" borderId="10" xfId="0" applyFont="1" applyFill="1" applyBorder="1" applyAlignment="1" applyProtection="1">
      <alignment horizontal="right" vertical="center"/>
      <protection locked="0"/>
    </xf>
    <xf numFmtId="0" fontId="21" fillId="33" borderId="10" xfId="43" applyFont="1" applyFill="1" applyBorder="1" applyAlignment="1" applyProtection="1">
      <alignment horizontal="left" vertical="center"/>
      <protection locked="0"/>
    </xf>
    <xf numFmtId="0" fontId="7" fillId="15" borderId="82" xfId="0" applyFont="1" applyFill="1" applyBorder="1" applyAlignment="1" applyProtection="1">
      <alignment horizontal="center" vertical="center" wrapText="1" shrinkToFit="1"/>
      <protection locked="0"/>
    </xf>
    <xf numFmtId="0" fontId="7" fillId="15" borderId="83" xfId="0" applyFont="1" applyFill="1" applyBorder="1" applyAlignment="1" applyProtection="1">
      <alignment horizontal="center" vertical="center" wrapText="1" shrinkToFit="1"/>
      <protection locked="0"/>
    </xf>
    <xf numFmtId="0" fontId="13" fillId="33" borderId="53" xfId="0" applyFont="1" applyFill="1" applyBorder="1" applyAlignment="1" applyProtection="1">
      <alignment horizontal="left" vertical="center"/>
      <protection locked="0"/>
    </xf>
    <xf numFmtId="0" fontId="13" fillId="33" borderId="10" xfId="0" applyFont="1" applyFill="1" applyBorder="1" applyAlignment="1" applyProtection="1">
      <alignment horizontal="left" vertical="center"/>
      <protection locked="0"/>
    </xf>
    <xf numFmtId="0" fontId="7" fillId="0" borderId="69" xfId="0" applyNumberFormat="1" applyFont="1" applyFill="1" applyBorder="1" applyAlignment="1" applyProtection="1">
      <alignment horizontal="center" vertical="center" shrinkToFit="1"/>
      <protection locked="0"/>
    </xf>
    <xf numFmtId="0" fontId="7" fillId="0" borderId="70" xfId="0" applyNumberFormat="1" applyFont="1" applyFill="1" applyBorder="1" applyAlignment="1" applyProtection="1">
      <alignment horizontal="center" vertical="center" shrinkToFit="1"/>
      <protection locked="0"/>
    </xf>
    <xf numFmtId="0" fontId="7" fillId="0" borderId="83" xfId="0" applyNumberFormat="1"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wrapText="1"/>
      <protection locked="0"/>
    </xf>
    <xf numFmtId="0" fontId="11" fillId="2" borderId="52" xfId="0" applyFont="1" applyFill="1" applyBorder="1" applyAlignment="1" applyProtection="1">
      <alignment horizontal="center" vertical="center" wrapText="1"/>
      <protection locked="0"/>
    </xf>
    <xf numFmtId="0" fontId="11" fillId="2" borderId="21" xfId="0" applyFont="1" applyFill="1" applyBorder="1" applyAlignment="1" applyProtection="1">
      <alignment horizontal="center" vertical="center" wrapText="1"/>
      <protection locked="0"/>
    </xf>
    <xf numFmtId="0" fontId="11" fillId="2" borderId="48" xfId="0" applyFont="1" applyFill="1" applyBorder="1" applyAlignment="1" applyProtection="1">
      <alignment horizontal="center" vertical="center" wrapText="1"/>
      <protection locked="0"/>
    </xf>
    <xf numFmtId="0" fontId="11" fillId="0" borderId="30" xfId="0" applyFont="1" applyBorder="1" applyAlignment="1" applyProtection="1">
      <alignment horizontal="left" vertical="center"/>
      <protection locked="0"/>
    </xf>
    <xf numFmtId="0" fontId="11" fillId="0" borderId="35" xfId="0" applyFont="1" applyBorder="1" applyAlignment="1" applyProtection="1">
      <alignment horizontal="left" vertical="center"/>
      <protection locked="0"/>
    </xf>
    <xf numFmtId="0" fontId="7" fillId="0" borderId="12" xfId="0" applyFont="1" applyBorder="1" applyAlignment="1" applyProtection="1">
      <alignment horizontal="left" vertical="center" shrinkToFit="1"/>
      <protection locked="0"/>
    </xf>
    <xf numFmtId="0" fontId="7" fillId="0" borderId="66" xfId="0" applyFont="1" applyBorder="1" applyAlignment="1" applyProtection="1">
      <alignment horizontal="left" vertical="center" shrinkToFit="1"/>
      <protection locked="0"/>
    </xf>
    <xf numFmtId="0" fontId="10" fillId="2" borderId="21" xfId="0" applyFont="1" applyFill="1" applyBorder="1" applyAlignment="1" applyProtection="1">
      <alignment horizontal="center" vertical="center" wrapText="1"/>
      <protection locked="0"/>
    </xf>
    <xf numFmtId="0" fontId="7" fillId="0" borderId="40"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91" fillId="33" borderId="10" xfId="0" applyFont="1" applyFill="1" applyBorder="1" applyAlignment="1" applyProtection="1">
      <alignment horizontal="center"/>
      <protection locked="0"/>
    </xf>
    <xf numFmtId="0" fontId="91" fillId="33" borderId="64" xfId="0" applyFont="1" applyFill="1" applyBorder="1" applyAlignment="1" applyProtection="1">
      <alignment horizontal="center"/>
      <protection locked="0"/>
    </xf>
    <xf numFmtId="0" fontId="7" fillId="0" borderId="71" xfId="0" applyNumberFormat="1" applyFont="1" applyFill="1" applyBorder="1" applyAlignment="1" applyProtection="1">
      <alignment horizontal="center" vertical="center" shrinkToFit="1"/>
      <protection locked="0"/>
    </xf>
    <xf numFmtId="0" fontId="7" fillId="0" borderId="66" xfId="0" applyFont="1" applyBorder="1" applyAlignment="1" applyProtection="1">
      <alignment horizontal="center" vertical="center"/>
      <protection locked="0"/>
    </xf>
    <xf numFmtId="56" fontId="22" fillId="35" borderId="38" xfId="0" applyNumberFormat="1" applyFont="1" applyFill="1" applyBorder="1" applyAlignment="1" applyProtection="1">
      <alignment horizontal="center" vertical="center"/>
      <protection locked="0"/>
    </xf>
    <xf numFmtId="0" fontId="22" fillId="35" borderId="30" xfId="0" applyFont="1" applyFill="1" applyBorder="1" applyAlignment="1" applyProtection="1">
      <alignment horizontal="center" vertical="center"/>
      <protection locked="0"/>
    </xf>
    <xf numFmtId="0" fontId="22" fillId="35" borderId="75" xfId="0" applyFont="1" applyFill="1" applyBorder="1" applyAlignment="1" applyProtection="1">
      <alignment horizontal="center" vertical="center"/>
      <protection locked="0"/>
    </xf>
    <xf numFmtId="0" fontId="91" fillId="0" borderId="58" xfId="0" applyFont="1" applyBorder="1" applyAlignment="1" applyProtection="1">
      <alignment horizontal="center" vertical="center" shrinkToFit="1"/>
      <protection locked="0"/>
    </xf>
    <xf numFmtId="0" fontId="91" fillId="0" borderId="67" xfId="0" applyFont="1" applyBorder="1" applyAlignment="1" applyProtection="1">
      <alignment horizontal="center" vertical="center" shrinkToFit="1"/>
      <protection locked="0"/>
    </xf>
    <xf numFmtId="0" fontId="7" fillId="0" borderId="30" xfId="0" applyFont="1" applyFill="1" applyBorder="1" applyAlignment="1" applyProtection="1">
      <alignment horizontal="left" vertical="center"/>
      <protection locked="0"/>
    </xf>
    <xf numFmtId="0" fontId="7" fillId="0" borderId="35" xfId="0" applyFont="1" applyFill="1" applyBorder="1" applyAlignment="1" applyProtection="1">
      <alignment horizontal="left" vertical="center"/>
      <protection locked="0"/>
    </xf>
    <xf numFmtId="0" fontId="7" fillId="7" borderId="40" xfId="0" applyFont="1" applyFill="1" applyBorder="1" applyAlignment="1">
      <alignment horizontal="center" vertical="center" shrinkToFit="1"/>
    </xf>
    <xf numFmtId="0" fontId="7" fillId="7" borderId="76" xfId="0" applyFont="1" applyFill="1" applyBorder="1" applyAlignment="1">
      <alignment horizontal="center" vertical="center" shrinkToFit="1"/>
    </xf>
    <xf numFmtId="0" fontId="7" fillId="7" borderId="40" xfId="0" applyFont="1" applyFill="1" applyBorder="1" applyAlignment="1">
      <alignment horizontal="left" vertical="center" shrinkToFit="1"/>
    </xf>
    <xf numFmtId="0" fontId="7" fillId="7" borderId="12" xfId="0" applyFont="1" applyFill="1" applyBorder="1" applyAlignment="1">
      <alignment horizontal="left" vertical="center" shrinkToFit="1"/>
    </xf>
    <xf numFmtId="0" fontId="7" fillId="7" borderId="76" xfId="0" applyFont="1" applyFill="1" applyBorder="1" applyAlignment="1">
      <alignment horizontal="left" vertical="center" shrinkToFit="1"/>
    </xf>
    <xf numFmtId="0" fontId="7" fillId="7" borderId="42" xfId="0" applyFont="1" applyFill="1" applyBorder="1" applyAlignment="1">
      <alignment horizontal="center" vertical="center" shrinkToFit="1"/>
    </xf>
    <xf numFmtId="0" fontId="7" fillId="7" borderId="79" xfId="0" applyFont="1" applyFill="1" applyBorder="1" applyAlignment="1">
      <alignment horizontal="center" vertical="center" shrinkToFit="1"/>
    </xf>
    <xf numFmtId="0" fontId="7" fillId="7" borderId="42" xfId="0" applyFont="1" applyFill="1" applyBorder="1" applyAlignment="1">
      <alignment horizontal="left" vertical="center" shrinkToFit="1"/>
    </xf>
    <xf numFmtId="0" fontId="7" fillId="7" borderId="16" xfId="0" applyFont="1" applyFill="1" applyBorder="1" applyAlignment="1">
      <alignment horizontal="left" vertical="center" shrinkToFit="1"/>
    </xf>
    <xf numFmtId="0" fontId="7" fillId="7" borderId="79" xfId="0" applyFont="1" applyFill="1" applyBorder="1" applyAlignment="1">
      <alignment horizontal="left" vertical="center" shrinkToFit="1"/>
    </xf>
    <xf numFmtId="0" fontId="7" fillId="0" borderId="42" xfId="0" applyFont="1" applyBorder="1" applyAlignment="1">
      <alignment horizontal="left" vertical="center" shrinkToFit="1"/>
    </xf>
    <xf numFmtId="0" fontId="7" fillId="0" borderId="16" xfId="0" applyFont="1" applyBorder="1" applyAlignment="1">
      <alignment horizontal="left" vertical="center" shrinkToFit="1"/>
    </xf>
    <xf numFmtId="0" fontId="7" fillId="0" borderId="79" xfId="0" applyFont="1" applyBorder="1" applyAlignment="1">
      <alignment horizontal="left" vertical="center" shrinkToFit="1"/>
    </xf>
    <xf numFmtId="0" fontId="22" fillId="7" borderId="38" xfId="0" applyFont="1" applyFill="1" applyBorder="1" applyAlignment="1">
      <alignment horizontal="left" vertical="center"/>
    </xf>
    <xf numFmtId="0" fontId="22" fillId="7" borderId="30" xfId="0" applyFont="1" applyFill="1" applyBorder="1" applyAlignment="1">
      <alignment horizontal="left" vertical="center"/>
    </xf>
    <xf numFmtId="0" fontId="22" fillId="7" borderId="75" xfId="0" applyFont="1" applyFill="1" applyBorder="1" applyAlignment="1">
      <alignment horizontal="left" vertical="center"/>
    </xf>
    <xf numFmtId="0" fontId="7" fillId="7" borderId="38" xfId="0" applyFont="1" applyFill="1" applyBorder="1" applyAlignment="1">
      <alignment horizontal="center" vertical="center"/>
    </xf>
    <xf numFmtId="0" fontId="7" fillId="7" borderId="30" xfId="0" applyFont="1" applyFill="1" applyBorder="1" applyAlignment="1">
      <alignment horizontal="center" vertical="center"/>
    </xf>
    <xf numFmtId="0" fontId="7" fillId="7" borderId="75" xfId="0" applyFont="1" applyFill="1" applyBorder="1" applyAlignment="1">
      <alignment horizontal="center" vertical="center"/>
    </xf>
    <xf numFmtId="0" fontId="7" fillId="7" borderId="14" xfId="0" applyFont="1" applyFill="1" applyBorder="1" applyAlignment="1">
      <alignment horizontal="left" vertical="center" shrinkToFit="1"/>
    </xf>
    <xf numFmtId="0" fontId="7" fillId="7" borderId="15" xfId="0" applyFont="1" applyFill="1" applyBorder="1" applyAlignment="1">
      <alignment horizontal="left" vertical="center" shrinkToFit="1"/>
    </xf>
    <xf numFmtId="0" fontId="7" fillId="7" borderId="84" xfId="0" applyFont="1" applyFill="1" applyBorder="1" applyAlignment="1">
      <alignment horizontal="left" vertical="center" shrinkToFit="1"/>
    </xf>
    <xf numFmtId="0" fontId="7" fillId="0" borderId="40" xfId="0" applyFont="1" applyBorder="1" applyAlignment="1">
      <alignment horizontal="center" vertical="center" shrinkToFit="1"/>
    </xf>
    <xf numFmtId="0" fontId="7" fillId="0" borderId="76" xfId="0" applyFont="1" applyBorder="1" applyAlignment="1">
      <alignment horizontal="center" vertical="center" shrinkToFit="1"/>
    </xf>
    <xf numFmtId="0" fontId="7" fillId="0" borderId="40"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76" xfId="0" applyFont="1" applyBorder="1" applyAlignment="1">
      <alignment horizontal="left" vertical="center" shrinkToFit="1"/>
    </xf>
    <xf numFmtId="0" fontId="7" fillId="7" borderId="14" xfId="0" applyFont="1" applyFill="1" applyBorder="1" applyAlignment="1">
      <alignment horizontal="center" vertical="center" shrinkToFit="1"/>
    </xf>
    <xf numFmtId="0" fontId="7" fillId="7" borderId="84" xfId="0" applyFont="1" applyFill="1" applyBorder="1" applyAlignment="1">
      <alignment horizontal="center" vertical="center" shrinkToFit="1"/>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84" xfId="0" applyFont="1" applyBorder="1" applyAlignment="1">
      <alignment horizontal="left" vertical="center" shrinkToFit="1"/>
    </xf>
    <xf numFmtId="0" fontId="22" fillId="0" borderId="38" xfId="0" applyFont="1" applyBorder="1" applyAlignment="1">
      <alignment horizontal="left" vertical="center"/>
    </xf>
    <xf numFmtId="0" fontId="22" fillId="0" borderId="30" xfId="0" applyFont="1" applyBorder="1" applyAlignment="1">
      <alignment horizontal="left" vertical="center"/>
    </xf>
    <xf numFmtId="0" fontId="22" fillId="0" borderId="75" xfId="0" applyFont="1" applyBorder="1" applyAlignment="1">
      <alignment horizontal="left" vertical="center"/>
    </xf>
    <xf numFmtId="0" fontId="7" fillId="0" borderId="0" xfId="0" applyFont="1" applyAlignment="1">
      <alignment horizontal="left" vertical="center"/>
    </xf>
    <xf numFmtId="0" fontId="7" fillId="0" borderId="42" xfId="0" applyFont="1" applyBorder="1" applyAlignment="1">
      <alignment horizontal="center" vertical="center" shrinkToFit="1"/>
    </xf>
    <xf numFmtId="0" fontId="7" fillId="0" borderId="79" xfId="0" applyFont="1" applyBorder="1" applyAlignment="1">
      <alignment horizontal="center" vertical="center" shrinkToFit="1"/>
    </xf>
    <xf numFmtId="0" fontId="7" fillId="0" borderId="38" xfId="0" applyFont="1" applyBorder="1" applyAlignment="1">
      <alignment horizontal="center" vertical="center"/>
    </xf>
    <xf numFmtId="0" fontId="7" fillId="0" borderId="75" xfId="0" applyFont="1" applyBorder="1" applyAlignment="1">
      <alignment horizontal="center" vertical="center"/>
    </xf>
    <xf numFmtId="0" fontId="7" fillId="0" borderId="30" xfId="0" applyFont="1" applyBorder="1" applyAlignment="1">
      <alignment horizontal="center" vertical="center"/>
    </xf>
    <xf numFmtId="0" fontId="7" fillId="0" borderId="14" xfId="0" applyFont="1" applyBorder="1" applyAlignment="1">
      <alignment horizontal="center" vertical="center" shrinkToFit="1"/>
    </xf>
    <xf numFmtId="0" fontId="7" fillId="0" borderId="84" xfId="0" applyFont="1" applyBorder="1" applyAlignment="1">
      <alignment horizontal="center" vertical="center" shrinkToFit="1"/>
    </xf>
    <xf numFmtId="0" fontId="18" fillId="0" borderId="38" xfId="0" applyFont="1" applyFill="1" applyBorder="1" applyAlignment="1" applyProtection="1">
      <alignment horizontal="center" vertical="top"/>
      <protection/>
    </xf>
    <xf numFmtId="0" fontId="18" fillId="0" borderId="30" xfId="0" applyFont="1" applyFill="1" applyBorder="1" applyAlignment="1" applyProtection="1">
      <alignment horizontal="center" vertical="top"/>
      <protection/>
    </xf>
    <xf numFmtId="0" fontId="18" fillId="0" borderId="75" xfId="0" applyFont="1" applyFill="1" applyBorder="1" applyAlignment="1" applyProtection="1">
      <alignment horizontal="center" vertical="top"/>
      <protection/>
    </xf>
    <xf numFmtId="0" fontId="16" fillId="0" borderId="19" xfId="0" applyFont="1" applyFill="1" applyBorder="1" applyAlignment="1" applyProtection="1">
      <alignment horizontal="center" vertical="center" wrapText="1"/>
      <protection/>
    </xf>
    <xf numFmtId="0" fontId="16" fillId="0" borderId="24" xfId="0" applyFont="1" applyFill="1" applyBorder="1" applyAlignment="1" applyProtection="1">
      <alignment horizontal="center" vertical="center" wrapText="1"/>
      <protection/>
    </xf>
    <xf numFmtId="0" fontId="16" fillId="0" borderId="18" xfId="0" applyFont="1" applyFill="1" applyBorder="1" applyAlignment="1" applyProtection="1">
      <alignment horizontal="center" vertical="center"/>
      <protection/>
    </xf>
    <xf numFmtId="0" fontId="16" fillId="0" borderId="24" xfId="0" applyFont="1" applyFill="1" applyBorder="1" applyAlignment="1" applyProtection="1">
      <alignment horizontal="center" vertical="center"/>
      <protection/>
    </xf>
    <xf numFmtId="0" fontId="16" fillId="0" borderId="17"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90">
    <dxf>
      <font>
        <b/>
        <i val="0"/>
        <color rgb="FFFF0000"/>
      </font>
      <fill>
        <patternFill>
          <bgColor rgb="FFFFCCCC"/>
        </patternFill>
      </fill>
    </dxf>
    <dxf>
      <fill>
        <patternFill>
          <bgColor rgb="FFFF0000"/>
        </patternFill>
      </fill>
    </dxf>
    <dxf>
      <font>
        <b/>
        <i val="0"/>
        <color rgb="FFFF0000"/>
      </font>
      <fill>
        <patternFill>
          <bgColor rgb="FFFFCCCC"/>
        </patternFill>
      </fill>
    </dxf>
    <dxf>
      <font>
        <b/>
        <i val="0"/>
        <color rgb="FFFF0000"/>
      </font>
      <fill>
        <patternFill>
          <bgColor rgb="FFFFCCCC"/>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color rgb="FFFF0000"/>
      </font>
      <fill>
        <patternFill>
          <bgColor rgb="FFFFCC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161925</xdr:colOff>
      <xdr:row>80</xdr:row>
      <xdr:rowOff>76200</xdr:rowOff>
    </xdr:from>
    <xdr:to>
      <xdr:col>56</xdr:col>
      <xdr:colOff>161925</xdr:colOff>
      <xdr:row>89</xdr:row>
      <xdr:rowOff>152400</xdr:rowOff>
    </xdr:to>
    <xdr:sp>
      <xdr:nvSpPr>
        <xdr:cNvPr id="1" name="右中かっこ 6"/>
        <xdr:cNvSpPr>
          <a:spLocks/>
        </xdr:cNvSpPr>
      </xdr:nvSpPr>
      <xdr:spPr>
        <a:xfrm>
          <a:off x="8058150" y="19916775"/>
          <a:ext cx="333375" cy="230505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190500</xdr:colOff>
      <xdr:row>47</xdr:row>
      <xdr:rowOff>47625</xdr:rowOff>
    </xdr:from>
    <xdr:to>
      <xdr:col>60</xdr:col>
      <xdr:colOff>581025</xdr:colOff>
      <xdr:row>49</xdr:row>
      <xdr:rowOff>57150</xdr:rowOff>
    </xdr:to>
    <xdr:sp>
      <xdr:nvSpPr>
        <xdr:cNvPr id="2" name="角丸四角形吹き出し 2"/>
        <xdr:cNvSpPr>
          <a:spLocks/>
        </xdr:cNvSpPr>
      </xdr:nvSpPr>
      <xdr:spPr>
        <a:xfrm>
          <a:off x="8420100" y="11896725"/>
          <a:ext cx="1781175" cy="504825"/>
        </a:xfrm>
        <a:prstGeom prst="wedgeRoundRectCallout">
          <a:avLst>
            <a:gd name="adj1" fmla="val -76333"/>
            <a:gd name="adj2" fmla="val -4717"/>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内は●もしくはスペースのみ</a:t>
          </a:r>
          <a:r>
            <a:rPr lang="en-US" cap="none" sz="1100" b="0" i="0" u="none" baseline="0">
              <a:solidFill>
                <a:srgbClr val="000000"/>
              </a:solidFill>
              <a:latin typeface="ＭＳ Ｐゴシック"/>
              <a:ea typeface="ＭＳ Ｐゴシック"/>
              <a:cs typeface="ＭＳ Ｐゴシック"/>
            </a:rPr>
            <a:t>選択</a:t>
          </a:r>
          <a:r>
            <a:rPr lang="en-US" cap="none" sz="1100" b="0" i="0" u="none" baseline="0">
              <a:solidFill>
                <a:srgbClr val="000000"/>
              </a:solidFill>
              <a:latin typeface="ＭＳ Ｐゴシック"/>
              <a:ea typeface="ＭＳ Ｐゴシック"/>
              <a:cs typeface="ＭＳ Ｐゴシック"/>
            </a:rPr>
            <a:t>して</a:t>
          </a:r>
          <a:r>
            <a:rPr lang="en-US" cap="none" sz="1100" b="0" i="0" u="none" baseline="0">
              <a:solidFill>
                <a:srgbClr val="000000"/>
              </a:solidFill>
              <a:latin typeface="ＭＳ Ｐゴシック"/>
              <a:ea typeface="ＭＳ Ｐゴシック"/>
              <a:cs typeface="ＭＳ Ｐゴシック"/>
            </a:rPr>
            <a:t>ください。</a:t>
          </a:r>
          <a:r>
            <a:rPr lang="en-US" cap="none" sz="1100" b="0" i="0" u="none" baseline="0">
              <a:solidFill>
                <a:srgbClr val="000000"/>
              </a:solidFill>
            </a:rPr>
            <a:t>
</a:t>
          </a:r>
        </a:p>
      </xdr:txBody>
    </xdr:sp>
    <xdr:clientData/>
  </xdr:twoCellAnchor>
  <xdr:twoCellAnchor>
    <xdr:from>
      <xdr:col>55</xdr:col>
      <xdr:colOff>295275</xdr:colOff>
      <xdr:row>49</xdr:row>
      <xdr:rowOff>95250</xdr:rowOff>
    </xdr:from>
    <xdr:to>
      <xdr:col>64</xdr:col>
      <xdr:colOff>295275</xdr:colOff>
      <xdr:row>78</xdr:row>
      <xdr:rowOff>152400</xdr:rowOff>
    </xdr:to>
    <xdr:sp>
      <xdr:nvSpPr>
        <xdr:cNvPr id="3" name="テキスト ボックス 1"/>
        <xdr:cNvSpPr txBox="1">
          <a:spLocks noChangeArrowheads="1"/>
        </xdr:cNvSpPr>
      </xdr:nvSpPr>
      <xdr:spPr>
        <a:xfrm>
          <a:off x="8191500" y="12439650"/>
          <a:ext cx="5876925" cy="7058025"/>
        </a:xfrm>
        <a:prstGeom prst="rect">
          <a:avLst/>
        </a:prstGeom>
        <a:noFill/>
        <a:ln w="9525" cmpd="sng">
          <a:solidFill>
            <a:srgbClr val="BCBCBC"/>
          </a:solidFill>
          <a:headEnd type="none"/>
          <a:tailEnd type="none"/>
        </a:ln>
      </xdr:spPr>
      <xdr:txBody>
        <a:bodyPr vertOverflow="clip" wrap="square"/>
        <a:p>
          <a:pPr algn="l">
            <a:defRPr/>
          </a:pPr>
          <a:r>
            <a:rPr lang="en-US" cap="none" sz="1400" b="1" i="0" u="none" baseline="0">
              <a:solidFill>
                <a:srgbClr val="FF0000"/>
              </a:solidFill>
              <a:latin typeface="HGSｺﾞｼｯｸM"/>
              <a:ea typeface="HGSｺﾞｼｯｸM"/>
              <a:cs typeface="HGSｺﾞｼｯｸM"/>
            </a:rPr>
            <a:t>★</a:t>
          </a:r>
          <a:r>
            <a:rPr lang="en-US" cap="none" sz="1400" b="1" i="0" u="none" baseline="0">
              <a:solidFill>
                <a:srgbClr val="FF0000"/>
              </a:solidFill>
              <a:latin typeface="HGSｺﾞｼｯｸM"/>
              <a:ea typeface="HGSｺﾞｼｯｸM"/>
              <a:cs typeface="HGSｺﾞｼｯｸM"/>
            </a:rPr>
            <a:t>学校別学科</a:t>
          </a:r>
          <a:r>
            <a:rPr lang="en-US" cap="none" sz="1400" b="1" i="0" u="none" baseline="0">
              <a:solidFill>
                <a:srgbClr val="FF0000"/>
              </a:solidFill>
              <a:latin typeface="HGSｺﾞｼｯｸM"/>
              <a:ea typeface="HGSｺﾞｼｯｸM"/>
              <a:cs typeface="HGSｺﾞｼｯｸM"/>
            </a:rPr>
            <a:t>・学部</a:t>
          </a:r>
          <a:r>
            <a:rPr lang="en-US" cap="none" sz="1400" b="1" i="0" u="none" baseline="0">
              <a:solidFill>
                <a:srgbClr val="FF0000"/>
              </a:solidFill>
              <a:latin typeface="HGSｺﾞｼｯｸM"/>
              <a:ea typeface="HGSｺﾞｼｯｸM"/>
              <a:cs typeface="HGSｺﾞｼｯｸM"/>
            </a:rPr>
            <a:t>等一覧</a:t>
          </a:r>
          <a:r>
            <a:rPr lang="en-US" cap="none" sz="1400" b="1" i="0" u="none" baseline="0">
              <a:solidFill>
                <a:srgbClr val="FF0000"/>
              </a:solidFill>
              <a:latin typeface="HGSｺﾞｼｯｸM"/>
              <a:ea typeface="HGSｺﾞｼｯｸM"/>
              <a:cs typeface="HGSｺﾞｼｯｸM"/>
            </a:rPr>
            <a:t>（対象学部等参考資料）</a:t>
          </a:r>
          <a:r>
            <a:rPr lang="en-US" cap="none" sz="1400" b="1" i="0" u="none" baseline="0">
              <a:solidFill>
                <a:srgbClr val="FF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九州工業大学</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 </a:t>
          </a:r>
          <a:r>
            <a:rPr lang="en-US" cap="none" sz="1100" b="1"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○工学部</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・機械知能工学科　　・建設社会工学科　　・電気電子工学科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・応用化学科　　　　・マテリアル工学科　・総合システム工学科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○大学院工学府</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［博士前期課程］</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・機械知能工学専攻　・建設社会工学専攻・電気電子工学専攻　</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・物質工学専攻　　　・先端機能システム工学専攻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［博士後期課程］　・工学専攻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○情報工学部</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・知能情報工学科　　・電子情報工学科　　・システム創成情報工学科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・機械情報工学科　　・生命情報工学科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○大学院情報工学府</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［博士前期課程］</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・先端情報工学専攻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・学際情報工学専攻　・情報創成工学専攻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［博士後期課程］　・情報工学専攻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○大学院生命体工学研究科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［博士前期課程］　・生体機能応用工学専攻　・人間知能システム工学専攻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［博士後期課程］　・生命体工学専攻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北九州市立大学</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 </a:t>
          </a:r>
          <a:r>
            <a:rPr lang="en-US" cap="none" sz="1100" b="1"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○国際環境工学部</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・エネルギー循環化学科　　・機械システム工学科　　・情報メディア工学科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・建築デザイン学科　　　　・環境生命工学科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○大学院国際環境工学研究科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・環境システム専攻　　　　・環境工学専攻　　　　　・情報工学専攻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・国際環境工学研究科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西日本工業大学</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 </a:t>
          </a:r>
          <a:r>
            <a:rPr lang="en-US" cap="none" sz="1100" b="1"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○工学部総合システム工学科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・機械工学系　　　・電機情報工学系　　・土木工学系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○デザイン学部　　　・建築学科　　　　　・情報デザイン学科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○大学院工学研究科　・生産システム　　　・環境システム</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北九州工業高等専門学校</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・機械工学科　　　・電気電子工学科　　・電子制御工学科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・制御情報工学科　・物質化学工学科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FF0000"/>
              </a:solidFill>
              <a:latin typeface="HGSｺﾞｼｯｸM"/>
              <a:ea typeface="HGSｺﾞｼｯｸM"/>
              <a:cs typeface="HGSｺﾞｼｯｸM"/>
            </a:rPr>
            <a:t>（平成２７年度入学生より生産デザイン工学科に改組）</a:t>
          </a:r>
          <a:r>
            <a:rPr lang="en-US" cap="none" sz="1100" b="0" i="0" u="none" baseline="0">
              <a:solidFill>
                <a:srgbClr val="FF0000"/>
              </a:solidFill>
              <a:latin typeface="HGSｺﾞｼｯｸM"/>
              <a:ea typeface="HGSｺﾞｼｯｸM"/>
              <a:cs typeface="HGSｺﾞｼｯｸM"/>
            </a:rPr>
            <a:t>
</a:t>
          </a:r>
          <a:r>
            <a:rPr lang="en-US" cap="none" sz="1100" b="0" i="0" u="none" baseline="0">
              <a:solidFill>
                <a:srgbClr val="FF0000"/>
              </a:solidFill>
              <a:latin typeface="HGSｺﾞｼｯｸM"/>
              <a:ea typeface="HGSｺﾞｼｯｸM"/>
              <a:cs typeface="HGSｺﾞｼｯｸM"/>
            </a:rPr>
            <a:t>　○専攻科　　・生産デザイン工学専攻</a:t>
          </a:r>
          <a:r>
            <a:rPr lang="en-US" cap="none" sz="1100" b="0" i="0" u="none" baseline="0">
              <a:solidFill>
                <a:srgbClr val="FF0000"/>
              </a:solidFill>
              <a:latin typeface="HGSｺﾞｼｯｸM"/>
              <a:ea typeface="HGSｺﾞｼｯｸM"/>
              <a:cs typeface="HGSｺﾞｼｯｸM"/>
            </a:rPr>
            <a:t>
</a:t>
          </a:r>
          <a:r>
            <a:rPr lang="en-US" cap="none" sz="1100" b="0" i="0" u="none" baseline="0">
              <a:solidFill>
                <a:srgbClr val="FF0000"/>
              </a:solidFill>
              <a:latin typeface="HGSｺﾞｼｯｸM"/>
              <a:ea typeface="HGSｺﾞｼｯｸM"/>
              <a:cs typeface="HGSｺﾞｼｯｸM"/>
            </a:rPr>
            <a:t>　　（平成２７年度入学生より生産デザイン工学科専攻に改組）</a:t>
          </a:r>
          <a:r>
            <a:rPr lang="en-US" cap="none" sz="1100" b="0" i="0" u="none" baseline="0">
              <a:solidFill>
                <a:srgbClr val="FF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早稲田大学</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○大学院情報生産システム研究科　　・情報生産</a:t>
          </a:r>
          <a:r>
            <a:rPr lang="en-US" cap="none" sz="1000" b="0" i="0" u="none" baseline="0">
              <a:solidFill>
                <a:srgbClr val="000000"/>
              </a:solidFill>
              <a:latin typeface="HGSｺﾞｼｯｸM"/>
              <a:ea typeface="HGSｺﾞｼｯｸM"/>
              <a:cs typeface="HGSｺﾞｼｯｸM"/>
            </a:rPr>
            <a:t>システム</a:t>
          </a:r>
          <a:r>
            <a:rPr lang="en-US" cap="none" sz="1100" b="0" i="0" u="none" baseline="0">
              <a:solidFill>
                <a:srgbClr val="000000"/>
              </a:solidFill>
              <a:latin typeface="HGSｺﾞｼｯｸM"/>
              <a:ea typeface="HGSｺﾞｼｯｸM"/>
              <a:cs typeface="HGSｺﾞｼｯｸM"/>
            </a:rPr>
            <a:t>工学専攻</a:t>
          </a:r>
        </a:p>
      </xdr:txBody>
    </xdr:sp>
    <xdr:clientData/>
  </xdr:twoCellAnchor>
  <xdr:twoCellAnchor>
    <xdr:from>
      <xdr:col>11</xdr:col>
      <xdr:colOff>85725</xdr:colOff>
      <xdr:row>54</xdr:row>
      <xdr:rowOff>38100</xdr:rowOff>
    </xdr:from>
    <xdr:to>
      <xdr:col>12</xdr:col>
      <xdr:colOff>9525</xdr:colOff>
      <xdr:row>58</xdr:row>
      <xdr:rowOff>209550</xdr:rowOff>
    </xdr:to>
    <xdr:sp>
      <xdr:nvSpPr>
        <xdr:cNvPr id="4" name="左大かっこ 3"/>
        <xdr:cNvSpPr>
          <a:spLocks/>
        </xdr:cNvSpPr>
      </xdr:nvSpPr>
      <xdr:spPr>
        <a:xfrm>
          <a:off x="2514600" y="13563600"/>
          <a:ext cx="47625" cy="1162050"/>
        </a:xfrm>
        <a:prstGeom prst="leftBracket">
          <a:avLst>
            <a:gd name="adj" fmla="val -496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28575</xdr:colOff>
      <xdr:row>54</xdr:row>
      <xdr:rowOff>38100</xdr:rowOff>
    </xdr:from>
    <xdr:to>
      <xdr:col>54</xdr:col>
      <xdr:colOff>66675</xdr:colOff>
      <xdr:row>58</xdr:row>
      <xdr:rowOff>209550</xdr:rowOff>
    </xdr:to>
    <xdr:sp>
      <xdr:nvSpPr>
        <xdr:cNvPr id="5" name="右大かっこ 4"/>
        <xdr:cNvSpPr>
          <a:spLocks/>
        </xdr:cNvSpPr>
      </xdr:nvSpPr>
      <xdr:spPr>
        <a:xfrm>
          <a:off x="7800975" y="13563600"/>
          <a:ext cx="38100" cy="1162050"/>
        </a:xfrm>
        <a:prstGeom prst="rightBracket">
          <a:avLst>
            <a:gd name="adj" fmla="val -496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54</xdr:row>
      <xdr:rowOff>38100</xdr:rowOff>
    </xdr:from>
    <xdr:to>
      <xdr:col>12</xdr:col>
      <xdr:colOff>9525</xdr:colOff>
      <xdr:row>58</xdr:row>
      <xdr:rowOff>209550</xdr:rowOff>
    </xdr:to>
    <xdr:sp>
      <xdr:nvSpPr>
        <xdr:cNvPr id="6" name="左大かっこ 14"/>
        <xdr:cNvSpPr>
          <a:spLocks/>
        </xdr:cNvSpPr>
      </xdr:nvSpPr>
      <xdr:spPr>
        <a:xfrm>
          <a:off x="2514600" y="13563600"/>
          <a:ext cx="47625" cy="1162050"/>
        </a:xfrm>
        <a:prstGeom prst="leftBracket">
          <a:avLst>
            <a:gd name="adj" fmla="val -4963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28575</xdr:colOff>
      <xdr:row>54</xdr:row>
      <xdr:rowOff>38100</xdr:rowOff>
    </xdr:from>
    <xdr:to>
      <xdr:col>54</xdr:col>
      <xdr:colOff>66675</xdr:colOff>
      <xdr:row>58</xdr:row>
      <xdr:rowOff>209550</xdr:rowOff>
    </xdr:to>
    <xdr:sp>
      <xdr:nvSpPr>
        <xdr:cNvPr id="7" name="右大かっこ 15"/>
        <xdr:cNvSpPr>
          <a:spLocks/>
        </xdr:cNvSpPr>
      </xdr:nvSpPr>
      <xdr:spPr>
        <a:xfrm>
          <a:off x="7800975" y="13563600"/>
          <a:ext cx="38100" cy="1162050"/>
        </a:xfrm>
        <a:prstGeom prst="rightBracket">
          <a:avLst>
            <a:gd name="adj" fmla="val -4967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104775</xdr:colOff>
      <xdr:row>82</xdr:row>
      <xdr:rowOff>133350</xdr:rowOff>
    </xdr:from>
    <xdr:to>
      <xdr:col>60</xdr:col>
      <xdr:colOff>819150</xdr:colOff>
      <xdr:row>88</xdr:row>
      <xdr:rowOff>228600</xdr:rowOff>
    </xdr:to>
    <xdr:sp>
      <xdr:nvSpPr>
        <xdr:cNvPr id="8" name="テキスト ボックス 7"/>
        <xdr:cNvSpPr txBox="1">
          <a:spLocks noChangeArrowheads="1"/>
        </xdr:cNvSpPr>
      </xdr:nvSpPr>
      <xdr:spPr>
        <a:xfrm>
          <a:off x="8334375" y="20469225"/>
          <a:ext cx="2105025" cy="1581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インターンシップでの事務連絡、書類送付等をさせて頂く際のご担当者名をご記入ください。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学校担当者・フォーラム事務局担当のみ使用させていただきます。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（学生へは受入れが決定するまで</a:t>
          </a:r>
          <a:r>
            <a:rPr lang="en-US" cap="none" sz="1100" b="0" i="0" u="none" baseline="0">
              <a:solidFill>
                <a:srgbClr val="000000"/>
              </a:solidFill>
              <a:latin typeface="ＭＳ Ｐゴシック"/>
              <a:ea typeface="ＭＳ Ｐゴシック"/>
              <a:cs typeface="ＭＳ Ｐゴシック"/>
            </a:rPr>
            <a:t>お知らせは</a:t>
          </a:r>
          <a:r>
            <a:rPr lang="en-US" cap="none" sz="1100" b="0" i="0" u="none" baseline="0">
              <a:solidFill>
                <a:srgbClr val="000000"/>
              </a:solidFill>
              <a:latin typeface="ＭＳ Ｐゴシック"/>
              <a:ea typeface="ＭＳ Ｐゴシック"/>
              <a:cs typeface="ＭＳ Ｐゴシック"/>
            </a:rPr>
            <a:t>いたしません）</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47625</xdr:colOff>
      <xdr:row>80</xdr:row>
      <xdr:rowOff>76200</xdr:rowOff>
    </xdr:from>
    <xdr:to>
      <xdr:col>56</xdr:col>
      <xdr:colOff>47625</xdr:colOff>
      <xdr:row>89</xdr:row>
      <xdr:rowOff>152400</xdr:rowOff>
    </xdr:to>
    <xdr:sp>
      <xdr:nvSpPr>
        <xdr:cNvPr id="1" name="右中かっこ 6"/>
        <xdr:cNvSpPr>
          <a:spLocks/>
        </xdr:cNvSpPr>
      </xdr:nvSpPr>
      <xdr:spPr>
        <a:xfrm>
          <a:off x="7943850" y="19878675"/>
          <a:ext cx="333375" cy="230505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190500</xdr:colOff>
      <xdr:row>47</xdr:row>
      <xdr:rowOff>47625</xdr:rowOff>
    </xdr:from>
    <xdr:to>
      <xdr:col>60</xdr:col>
      <xdr:colOff>581025</xdr:colOff>
      <xdr:row>49</xdr:row>
      <xdr:rowOff>57150</xdr:rowOff>
    </xdr:to>
    <xdr:sp>
      <xdr:nvSpPr>
        <xdr:cNvPr id="2" name="角丸四角形吹き出し 2"/>
        <xdr:cNvSpPr>
          <a:spLocks/>
        </xdr:cNvSpPr>
      </xdr:nvSpPr>
      <xdr:spPr>
        <a:xfrm>
          <a:off x="8420100" y="11896725"/>
          <a:ext cx="1781175" cy="504825"/>
        </a:xfrm>
        <a:prstGeom prst="wedgeRoundRectCallout">
          <a:avLst>
            <a:gd name="adj1" fmla="val -76333"/>
            <a:gd name="adj2" fmla="val -4717"/>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内は●もしくはスペースのみ</a:t>
          </a:r>
          <a:r>
            <a:rPr lang="en-US" cap="none" sz="1100" b="0" i="0" u="none" baseline="0">
              <a:solidFill>
                <a:srgbClr val="000000"/>
              </a:solidFill>
              <a:latin typeface="ＭＳ Ｐゴシック"/>
              <a:ea typeface="ＭＳ Ｐゴシック"/>
              <a:cs typeface="ＭＳ Ｐゴシック"/>
            </a:rPr>
            <a:t>選択</a:t>
          </a:r>
          <a:r>
            <a:rPr lang="en-US" cap="none" sz="1100" b="0" i="0" u="none" baseline="0">
              <a:solidFill>
                <a:srgbClr val="000000"/>
              </a:solidFill>
              <a:latin typeface="ＭＳ Ｐゴシック"/>
              <a:ea typeface="ＭＳ Ｐゴシック"/>
              <a:cs typeface="ＭＳ Ｐゴシック"/>
            </a:rPr>
            <a:t>して</a:t>
          </a:r>
          <a:r>
            <a:rPr lang="en-US" cap="none" sz="1100" b="0" i="0" u="none" baseline="0">
              <a:solidFill>
                <a:srgbClr val="000000"/>
              </a:solidFill>
              <a:latin typeface="ＭＳ Ｐゴシック"/>
              <a:ea typeface="ＭＳ Ｐゴシック"/>
              <a:cs typeface="ＭＳ Ｐゴシック"/>
            </a:rPr>
            <a:t>ください。</a:t>
          </a:r>
          <a:r>
            <a:rPr lang="en-US" cap="none" sz="1100" b="0" i="0" u="none" baseline="0">
              <a:solidFill>
                <a:srgbClr val="000000"/>
              </a:solidFill>
            </a:rPr>
            <a:t>
</a:t>
          </a:r>
        </a:p>
      </xdr:txBody>
    </xdr:sp>
    <xdr:clientData/>
  </xdr:twoCellAnchor>
  <xdr:twoCellAnchor>
    <xdr:from>
      <xdr:col>56</xdr:col>
      <xdr:colOff>66675</xdr:colOff>
      <xdr:row>50</xdr:row>
      <xdr:rowOff>171450</xdr:rowOff>
    </xdr:from>
    <xdr:to>
      <xdr:col>64</xdr:col>
      <xdr:colOff>400050</xdr:colOff>
      <xdr:row>79</xdr:row>
      <xdr:rowOff>228600</xdr:rowOff>
    </xdr:to>
    <xdr:sp>
      <xdr:nvSpPr>
        <xdr:cNvPr id="3" name="テキスト ボックス 3"/>
        <xdr:cNvSpPr txBox="1">
          <a:spLocks noChangeArrowheads="1"/>
        </xdr:cNvSpPr>
      </xdr:nvSpPr>
      <xdr:spPr>
        <a:xfrm>
          <a:off x="8296275" y="12763500"/>
          <a:ext cx="5876925" cy="7019925"/>
        </a:xfrm>
        <a:prstGeom prst="rect">
          <a:avLst/>
        </a:prstGeom>
        <a:noFill/>
        <a:ln w="9525" cmpd="sng">
          <a:solidFill>
            <a:srgbClr val="BCBCBC"/>
          </a:solidFill>
          <a:headEnd type="none"/>
          <a:tailEnd type="none"/>
        </a:ln>
      </xdr:spPr>
      <xdr:txBody>
        <a:bodyPr vertOverflow="clip" wrap="square"/>
        <a:p>
          <a:pPr algn="l">
            <a:defRPr/>
          </a:pPr>
          <a:r>
            <a:rPr lang="en-US" cap="none" sz="1400" b="1" i="0" u="none" baseline="0">
              <a:solidFill>
                <a:srgbClr val="FF0000"/>
              </a:solidFill>
              <a:latin typeface="HGSｺﾞｼｯｸM"/>
              <a:ea typeface="HGSｺﾞｼｯｸM"/>
              <a:cs typeface="HGSｺﾞｼｯｸM"/>
            </a:rPr>
            <a:t>★</a:t>
          </a:r>
          <a:r>
            <a:rPr lang="en-US" cap="none" sz="1400" b="1" i="0" u="none" baseline="0">
              <a:solidFill>
                <a:srgbClr val="FF0000"/>
              </a:solidFill>
              <a:latin typeface="HGSｺﾞｼｯｸM"/>
              <a:ea typeface="HGSｺﾞｼｯｸM"/>
              <a:cs typeface="HGSｺﾞｼｯｸM"/>
            </a:rPr>
            <a:t>学校別学科</a:t>
          </a:r>
          <a:r>
            <a:rPr lang="en-US" cap="none" sz="1400" b="1" i="0" u="none" baseline="0">
              <a:solidFill>
                <a:srgbClr val="FF0000"/>
              </a:solidFill>
              <a:latin typeface="HGSｺﾞｼｯｸM"/>
              <a:ea typeface="HGSｺﾞｼｯｸM"/>
              <a:cs typeface="HGSｺﾞｼｯｸM"/>
            </a:rPr>
            <a:t>・学部</a:t>
          </a:r>
          <a:r>
            <a:rPr lang="en-US" cap="none" sz="1400" b="1" i="0" u="none" baseline="0">
              <a:solidFill>
                <a:srgbClr val="FF0000"/>
              </a:solidFill>
              <a:latin typeface="HGSｺﾞｼｯｸM"/>
              <a:ea typeface="HGSｺﾞｼｯｸM"/>
              <a:cs typeface="HGSｺﾞｼｯｸM"/>
            </a:rPr>
            <a:t>等一覧</a:t>
          </a:r>
          <a:r>
            <a:rPr lang="en-US" cap="none" sz="1400" b="1" i="0" u="none" baseline="0">
              <a:solidFill>
                <a:srgbClr val="FF0000"/>
              </a:solidFill>
              <a:latin typeface="HGSｺﾞｼｯｸM"/>
              <a:ea typeface="HGSｺﾞｼｯｸM"/>
              <a:cs typeface="HGSｺﾞｼｯｸM"/>
            </a:rPr>
            <a:t>（対象学部等参考資料）</a:t>
          </a:r>
          <a:r>
            <a:rPr lang="en-US" cap="none" sz="1400" b="1" i="0" u="none" baseline="0">
              <a:solidFill>
                <a:srgbClr val="FF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九州工業大学</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 </a:t>
          </a:r>
          <a:r>
            <a:rPr lang="en-US" cap="none" sz="1100" b="1"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○工学部</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・機械知能工学科　　・建設社会工学科　　・電気電子工学科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・応用化学科　　　　・マテリアル工学科　・総合システム工学科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○大学院工学府</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［博士前期課程］</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・機械知能工学専攻　・建設社会工学専攻・電気電子工学専攻　</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・物質工学専攻　　　・先端機能システム工学専攻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［博士後期課程］　・工学専攻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○情報工学部</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・知能情報工学科　　・電子情報工学科　　・システム創成情報工学科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・機械情報工学科　　・生命情報工学科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○大学院情報工学府</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［博士前期課程］</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・先端情報工学専攻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・学際情報工学専攻　・情報創成工学専攻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［博士後期課程］　・情報工学専攻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○大学院生命体工学研究科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［博士前期課程］　・生体機能応用工学専攻　・人間知能システム工学専攻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［博士後期課程］　・生命体工学専攻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北九州市立大学</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 </a:t>
          </a:r>
          <a:r>
            <a:rPr lang="en-US" cap="none" sz="1100" b="1"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○国際環境工学部</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・エネルギー循環化学科　　・機械システム工学科　　・情報デザイン工学科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・建築デザイン工学科　　　・環境生命工学科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○大学院国際環境工学研究科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・環境システム専攻　　　　・環境工学専攻　　　　　・情報工学専攻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・国際環境工学研究科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西日本工業大学</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 </a:t>
          </a:r>
          <a:r>
            <a:rPr lang="en-US" cap="none" sz="1100" b="1"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○工学部総合システム工学科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・機械工学系　　　・機械設計工学系　　・設備保全工学系　・電気電子工学系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・知能制御工学系　・情報工学系　　　　・土木環境工学系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○デザイン学部　　　・建築学科　　　　　・情報デザイン学科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○大学院工学研究科　・生産システム　　　・環境システム</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北九州工業高等専門学校</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・機械工学科　　　・電気電子工学科　　・電子制御工学科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・制御情報工学科　・物質化学工学科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FF0000"/>
              </a:solidFill>
              <a:latin typeface="HGSｺﾞｼｯｸM"/>
              <a:ea typeface="HGSｺﾞｼｯｸM"/>
              <a:cs typeface="HGSｺﾞｼｯｸM"/>
            </a:rPr>
            <a:t>（平成２７年度入学生より生産デザイン工学科に改組）</a:t>
          </a:r>
          <a:r>
            <a:rPr lang="en-US" cap="none" sz="1100" b="0" i="0" u="none" baseline="0">
              <a:solidFill>
                <a:srgbClr val="FF0000"/>
              </a:solidFill>
              <a:latin typeface="HGSｺﾞｼｯｸM"/>
              <a:ea typeface="HGSｺﾞｼｯｸM"/>
              <a:cs typeface="HGSｺﾞｼｯｸM"/>
            </a:rPr>
            <a:t>
</a:t>
          </a:r>
          <a:r>
            <a:rPr lang="en-US" cap="none" sz="1100" b="0" i="0" u="none" baseline="0">
              <a:solidFill>
                <a:srgbClr val="FF0000"/>
              </a:solidFill>
              <a:latin typeface="HGSｺﾞｼｯｸM"/>
              <a:ea typeface="HGSｺﾞｼｯｸM"/>
              <a:cs typeface="HGSｺﾞｼｯｸM"/>
            </a:rPr>
            <a:t>　○専攻科　　・生産デザイン工学専攻</a:t>
          </a:r>
          <a:r>
            <a:rPr lang="en-US" cap="none" sz="1100" b="0" i="0" u="none" baseline="0">
              <a:solidFill>
                <a:srgbClr val="FF0000"/>
              </a:solidFill>
              <a:latin typeface="HGSｺﾞｼｯｸM"/>
              <a:ea typeface="HGSｺﾞｼｯｸM"/>
              <a:cs typeface="HGSｺﾞｼｯｸM"/>
            </a:rPr>
            <a:t>
</a:t>
          </a:r>
          <a:r>
            <a:rPr lang="en-US" cap="none" sz="1100" b="0" i="0" u="none" baseline="0">
              <a:solidFill>
                <a:srgbClr val="FF0000"/>
              </a:solidFill>
              <a:latin typeface="HGSｺﾞｼｯｸM"/>
              <a:ea typeface="HGSｺﾞｼｯｸM"/>
              <a:cs typeface="HGSｺﾞｼｯｸM"/>
            </a:rPr>
            <a:t>　　（平成２７年度入学生より生産デザイン工学科専攻に改組）</a:t>
          </a:r>
          <a:r>
            <a:rPr lang="en-US" cap="none" sz="1100" b="0" i="0" u="none" baseline="0">
              <a:solidFill>
                <a:srgbClr val="FF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早稲田大学</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○大学院情報生産システム研究科　　・情報生産</a:t>
          </a:r>
          <a:r>
            <a:rPr lang="en-US" cap="none" sz="1000" b="0" i="0" u="none" baseline="0">
              <a:solidFill>
                <a:srgbClr val="000000"/>
              </a:solidFill>
              <a:latin typeface="HGSｺﾞｼｯｸM"/>
              <a:ea typeface="HGSｺﾞｼｯｸM"/>
              <a:cs typeface="HGSｺﾞｼｯｸM"/>
            </a:rPr>
            <a:t>システム</a:t>
          </a:r>
          <a:r>
            <a:rPr lang="en-US" cap="none" sz="1100" b="0" i="0" u="none" baseline="0">
              <a:solidFill>
                <a:srgbClr val="000000"/>
              </a:solidFill>
              <a:latin typeface="HGSｺﾞｼｯｸM"/>
              <a:ea typeface="HGSｺﾞｼｯｸM"/>
              <a:cs typeface="HGSｺﾞｼｯｸM"/>
            </a:rPr>
            <a:t>工学専攻</a:t>
          </a:r>
        </a:p>
      </xdr:txBody>
    </xdr:sp>
    <xdr:clientData/>
  </xdr:twoCellAnchor>
  <xdr:twoCellAnchor>
    <xdr:from>
      <xdr:col>11</xdr:col>
      <xdr:colOff>85725</xdr:colOff>
      <xdr:row>54</xdr:row>
      <xdr:rowOff>38100</xdr:rowOff>
    </xdr:from>
    <xdr:to>
      <xdr:col>12</xdr:col>
      <xdr:colOff>9525</xdr:colOff>
      <xdr:row>58</xdr:row>
      <xdr:rowOff>209550</xdr:rowOff>
    </xdr:to>
    <xdr:sp>
      <xdr:nvSpPr>
        <xdr:cNvPr id="4" name="左大かっこ 4"/>
        <xdr:cNvSpPr>
          <a:spLocks/>
        </xdr:cNvSpPr>
      </xdr:nvSpPr>
      <xdr:spPr>
        <a:xfrm>
          <a:off x="2514600" y="13525500"/>
          <a:ext cx="47625" cy="1162050"/>
        </a:xfrm>
        <a:prstGeom prst="leftBracket">
          <a:avLst>
            <a:gd name="adj" fmla="val -496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28575</xdr:colOff>
      <xdr:row>54</xdr:row>
      <xdr:rowOff>38100</xdr:rowOff>
    </xdr:from>
    <xdr:to>
      <xdr:col>54</xdr:col>
      <xdr:colOff>66675</xdr:colOff>
      <xdr:row>58</xdr:row>
      <xdr:rowOff>209550</xdr:rowOff>
    </xdr:to>
    <xdr:sp>
      <xdr:nvSpPr>
        <xdr:cNvPr id="5" name="右大かっこ 5"/>
        <xdr:cNvSpPr>
          <a:spLocks/>
        </xdr:cNvSpPr>
      </xdr:nvSpPr>
      <xdr:spPr>
        <a:xfrm>
          <a:off x="7800975" y="13525500"/>
          <a:ext cx="38100" cy="1162050"/>
        </a:xfrm>
        <a:prstGeom prst="rightBracket">
          <a:avLst>
            <a:gd name="adj" fmla="val -496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54</xdr:row>
      <xdr:rowOff>38100</xdr:rowOff>
    </xdr:from>
    <xdr:to>
      <xdr:col>12</xdr:col>
      <xdr:colOff>9525</xdr:colOff>
      <xdr:row>58</xdr:row>
      <xdr:rowOff>209550</xdr:rowOff>
    </xdr:to>
    <xdr:sp>
      <xdr:nvSpPr>
        <xdr:cNvPr id="6" name="左大かっこ 6"/>
        <xdr:cNvSpPr>
          <a:spLocks/>
        </xdr:cNvSpPr>
      </xdr:nvSpPr>
      <xdr:spPr>
        <a:xfrm>
          <a:off x="2514600" y="13525500"/>
          <a:ext cx="47625" cy="1162050"/>
        </a:xfrm>
        <a:prstGeom prst="leftBracket">
          <a:avLst>
            <a:gd name="adj" fmla="val -496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28575</xdr:colOff>
      <xdr:row>54</xdr:row>
      <xdr:rowOff>38100</xdr:rowOff>
    </xdr:from>
    <xdr:to>
      <xdr:col>54</xdr:col>
      <xdr:colOff>66675</xdr:colOff>
      <xdr:row>58</xdr:row>
      <xdr:rowOff>209550</xdr:rowOff>
    </xdr:to>
    <xdr:sp>
      <xdr:nvSpPr>
        <xdr:cNvPr id="7" name="右大かっこ 7"/>
        <xdr:cNvSpPr>
          <a:spLocks/>
        </xdr:cNvSpPr>
      </xdr:nvSpPr>
      <xdr:spPr>
        <a:xfrm>
          <a:off x="7800975" y="13525500"/>
          <a:ext cx="38100" cy="1162050"/>
        </a:xfrm>
        <a:prstGeom prst="rightBracket">
          <a:avLst>
            <a:gd name="adj" fmla="val -496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104775</xdr:colOff>
      <xdr:row>82</xdr:row>
      <xdr:rowOff>133350</xdr:rowOff>
    </xdr:from>
    <xdr:to>
      <xdr:col>60</xdr:col>
      <xdr:colOff>819150</xdr:colOff>
      <xdr:row>88</xdr:row>
      <xdr:rowOff>228600</xdr:rowOff>
    </xdr:to>
    <xdr:sp>
      <xdr:nvSpPr>
        <xdr:cNvPr id="8" name="テキスト ボックス 8"/>
        <xdr:cNvSpPr txBox="1">
          <a:spLocks noChangeArrowheads="1"/>
        </xdr:cNvSpPr>
      </xdr:nvSpPr>
      <xdr:spPr>
        <a:xfrm>
          <a:off x="8334375" y="20431125"/>
          <a:ext cx="2105025" cy="1581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インターンシップでの事務連絡、書類送付等をさせて頂く際のご担当者名をご記入ください。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学校担当者・フォーラム事務局担当のみ使用させていただきます。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（学生へは受入れが決定するまで</a:t>
          </a:r>
          <a:r>
            <a:rPr lang="en-US" cap="none" sz="1100" b="0" i="0" u="none" baseline="0">
              <a:solidFill>
                <a:srgbClr val="000000"/>
              </a:solidFill>
              <a:latin typeface="ＭＳ Ｐゴシック"/>
              <a:ea typeface="ＭＳ Ｐゴシック"/>
              <a:cs typeface="ＭＳ Ｐゴシック"/>
            </a:rPr>
            <a:t>お知らせは</a:t>
          </a:r>
          <a:r>
            <a:rPr lang="en-US" cap="none" sz="1100" b="0" i="0" u="none" baseline="0">
              <a:solidFill>
                <a:srgbClr val="000000"/>
              </a:solidFill>
              <a:latin typeface="ＭＳ Ｐゴシック"/>
              <a:ea typeface="ＭＳ Ｐゴシック"/>
              <a:cs typeface="ＭＳ Ｐゴシック"/>
            </a:rPr>
            <a:t>いたしません）</a:t>
          </a:r>
          <a:r>
            <a:rPr lang="en-US" cap="none" sz="1100" b="0" i="0" u="none" baseline="0">
              <a:solidFill>
                <a:srgbClr val="000000"/>
              </a:solidFill>
              <a:latin typeface="Calibri"/>
              <a:ea typeface="Calibri"/>
              <a:cs typeface="Calibri"/>
            </a:rPr>
            <a:t>
</a:t>
          </a:r>
        </a:p>
      </xdr:txBody>
    </xdr:sp>
    <xdr:clientData/>
  </xdr:twoCellAnchor>
  <xdr:twoCellAnchor>
    <xdr:from>
      <xdr:col>1</xdr:col>
      <xdr:colOff>228600</xdr:colOff>
      <xdr:row>0</xdr:row>
      <xdr:rowOff>28575</xdr:rowOff>
    </xdr:from>
    <xdr:to>
      <xdr:col>5</xdr:col>
      <xdr:colOff>19050</xdr:colOff>
      <xdr:row>1</xdr:row>
      <xdr:rowOff>247650</xdr:rowOff>
    </xdr:to>
    <xdr:sp>
      <xdr:nvSpPr>
        <xdr:cNvPr id="9" name="テキスト ボックス 1"/>
        <xdr:cNvSpPr txBox="1">
          <a:spLocks noChangeArrowheads="1"/>
        </xdr:cNvSpPr>
      </xdr:nvSpPr>
      <xdr:spPr>
        <a:xfrm>
          <a:off x="581025" y="28575"/>
          <a:ext cx="1123950" cy="39052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800" b="1" i="0" u="none" baseline="0">
              <a:solidFill>
                <a:srgbClr val="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jinzai@kpec.or.jp" TargetMode="External" /><Relationship Id="rId2" Type="http://schemas.openxmlformats.org/officeDocument/2006/relationships/hyperlink" Target="http://www.mcon.co.jp/"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fo-jinzai@kpec.or.jp" TargetMode="External" /><Relationship Id="rId2" Type="http://schemas.openxmlformats.org/officeDocument/2006/relationships/hyperlink" Target="http://www.mcon.co.jp/"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1:BK100"/>
  <sheetViews>
    <sheetView showGridLines="0" tabSelected="1" zoomScale="80" zoomScaleNormal="80" zoomScaleSheetLayoutView="80" zoomScalePageLayoutView="70" workbookViewId="0" topLeftCell="A76">
      <selection activeCell="BK13" sqref="BK13"/>
    </sheetView>
  </sheetViews>
  <sheetFormatPr defaultColWidth="12.875" defaultRowHeight="13.5"/>
  <cols>
    <col min="1" max="1" width="4.625" style="1" customWidth="1"/>
    <col min="2" max="2" width="12.625" style="1" customWidth="1"/>
    <col min="3" max="28" width="1.625" style="1" customWidth="1"/>
    <col min="29" max="29" width="1.875" style="1" customWidth="1"/>
    <col min="30" max="55" width="1.625" style="1" customWidth="1"/>
    <col min="56" max="56" width="4.375" style="1" customWidth="1"/>
    <col min="57" max="59" width="3.625" style="1" customWidth="1"/>
    <col min="60" max="60" width="7.375" style="1" customWidth="1"/>
    <col min="61" max="61" width="15.875" style="1" customWidth="1"/>
    <col min="62" max="16384" width="12.875" style="1" customWidth="1"/>
  </cols>
  <sheetData>
    <row r="1" spans="1:63" ht="13.5" thickBot="1">
      <c r="A1" s="1" t="s">
        <v>137</v>
      </c>
      <c r="BK1" s="196" t="s">
        <v>236</v>
      </c>
    </row>
    <row r="2" spans="1:63" ht="26.25" customHeight="1" thickBot="1">
      <c r="A2" s="396" t="s">
        <v>271</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397"/>
      <c r="BA2" s="397"/>
      <c r="BB2" s="397"/>
      <c r="BC2" s="398"/>
      <c r="BK2" s="196" t="s">
        <v>237</v>
      </c>
    </row>
    <row r="3" spans="1:55" ht="15" customHeight="1">
      <c r="A3" s="410" t="s">
        <v>140</v>
      </c>
      <c r="B3" s="128" t="s">
        <v>234</v>
      </c>
      <c r="C3" s="299"/>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1"/>
    </row>
    <row r="4" spans="1:55" ht="36" customHeight="1" thickBot="1">
      <c r="A4" s="411"/>
      <c r="B4" s="129" t="s">
        <v>1</v>
      </c>
      <c r="C4" s="399"/>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1"/>
    </row>
    <row r="5" spans="1:55" ht="30" customHeight="1">
      <c r="A5" s="411"/>
      <c r="B5" s="130" t="s">
        <v>2</v>
      </c>
      <c r="C5" s="402"/>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3"/>
      <c r="AM5" s="403"/>
      <c r="AN5" s="403"/>
      <c r="AO5" s="403"/>
      <c r="AP5" s="403"/>
      <c r="AQ5" s="403"/>
      <c r="AR5" s="403"/>
      <c r="AS5" s="403"/>
      <c r="AT5" s="403"/>
      <c r="AU5" s="403"/>
      <c r="AV5" s="403"/>
      <c r="AW5" s="403"/>
      <c r="AX5" s="403"/>
      <c r="AY5" s="403"/>
      <c r="AZ5" s="403"/>
      <c r="BA5" s="403"/>
      <c r="BB5" s="403"/>
      <c r="BC5" s="404"/>
    </row>
    <row r="6" spans="1:55" ht="19.5" customHeight="1">
      <c r="A6" s="411"/>
      <c r="B6" s="407" t="s">
        <v>141</v>
      </c>
      <c r="C6" s="225"/>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7"/>
      <c r="AJ6" s="422" t="s">
        <v>230</v>
      </c>
      <c r="AK6" s="423"/>
      <c r="AL6" s="423"/>
      <c r="AM6" s="423"/>
      <c r="AN6" s="423"/>
      <c r="AO6" s="423"/>
      <c r="AP6" s="423"/>
      <c r="AQ6" s="423"/>
      <c r="AR6" s="423"/>
      <c r="AS6" s="423"/>
      <c r="AT6" s="423"/>
      <c r="AU6" s="423"/>
      <c r="AV6" s="423"/>
      <c r="AW6" s="423"/>
      <c r="AX6" s="423"/>
      <c r="AY6" s="423"/>
      <c r="AZ6" s="423"/>
      <c r="BA6" s="423"/>
      <c r="BB6" s="423"/>
      <c r="BC6" s="424"/>
    </row>
    <row r="7" spans="1:55" ht="19.5" customHeight="1">
      <c r="A7" s="411"/>
      <c r="B7" s="408"/>
      <c r="C7" s="228"/>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30"/>
      <c r="AJ7" s="425"/>
      <c r="AK7" s="426"/>
      <c r="AL7" s="426"/>
      <c r="AM7" s="426"/>
      <c r="AN7" s="426"/>
      <c r="AO7" s="426"/>
      <c r="AP7" s="426"/>
      <c r="AQ7" s="426"/>
      <c r="AR7" s="426"/>
      <c r="AS7" s="426"/>
      <c r="AT7" s="426"/>
      <c r="AU7" s="426"/>
      <c r="AV7" s="426"/>
      <c r="AW7" s="426"/>
      <c r="AX7" s="426"/>
      <c r="AY7" s="426"/>
      <c r="AZ7" s="426"/>
      <c r="BA7" s="426"/>
      <c r="BB7" s="426"/>
      <c r="BC7" s="427"/>
    </row>
    <row r="8" spans="1:55" ht="19.5" customHeight="1">
      <c r="A8" s="411"/>
      <c r="B8" s="408"/>
      <c r="C8" s="228"/>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30"/>
      <c r="AJ8" s="425"/>
      <c r="AK8" s="426"/>
      <c r="AL8" s="426"/>
      <c r="AM8" s="426"/>
      <c r="AN8" s="426"/>
      <c r="AO8" s="426"/>
      <c r="AP8" s="426"/>
      <c r="AQ8" s="426"/>
      <c r="AR8" s="426"/>
      <c r="AS8" s="426"/>
      <c r="AT8" s="426"/>
      <c r="AU8" s="426"/>
      <c r="AV8" s="426"/>
      <c r="AW8" s="426"/>
      <c r="AX8" s="426"/>
      <c r="AY8" s="426"/>
      <c r="AZ8" s="426"/>
      <c r="BA8" s="426"/>
      <c r="BB8" s="426"/>
      <c r="BC8" s="427"/>
    </row>
    <row r="9" spans="1:55" ht="19.5" customHeight="1">
      <c r="A9" s="411"/>
      <c r="B9" s="408"/>
      <c r="C9" s="228"/>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30"/>
      <c r="AJ9" s="425"/>
      <c r="AK9" s="426"/>
      <c r="AL9" s="426"/>
      <c r="AM9" s="426"/>
      <c r="AN9" s="426"/>
      <c r="AO9" s="426"/>
      <c r="AP9" s="426"/>
      <c r="AQ9" s="426"/>
      <c r="AR9" s="426"/>
      <c r="AS9" s="426"/>
      <c r="AT9" s="426"/>
      <c r="AU9" s="426"/>
      <c r="AV9" s="426"/>
      <c r="AW9" s="426"/>
      <c r="AX9" s="426"/>
      <c r="AY9" s="426"/>
      <c r="AZ9" s="426"/>
      <c r="BA9" s="426"/>
      <c r="BB9" s="426"/>
      <c r="BC9" s="427"/>
    </row>
    <row r="10" spans="1:55" ht="19.5" customHeight="1">
      <c r="A10" s="411"/>
      <c r="B10" s="408"/>
      <c r="C10" s="228"/>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30"/>
      <c r="AJ10" s="425"/>
      <c r="AK10" s="426"/>
      <c r="AL10" s="426"/>
      <c r="AM10" s="426"/>
      <c r="AN10" s="426"/>
      <c r="AO10" s="426"/>
      <c r="AP10" s="426"/>
      <c r="AQ10" s="426"/>
      <c r="AR10" s="426"/>
      <c r="AS10" s="426"/>
      <c r="AT10" s="426"/>
      <c r="AU10" s="426"/>
      <c r="AV10" s="426"/>
      <c r="AW10" s="426"/>
      <c r="AX10" s="426"/>
      <c r="AY10" s="426"/>
      <c r="AZ10" s="426"/>
      <c r="BA10" s="426"/>
      <c r="BB10" s="426"/>
      <c r="BC10" s="427"/>
    </row>
    <row r="11" spans="1:55" ht="19.5" customHeight="1">
      <c r="A11" s="411"/>
      <c r="B11" s="408"/>
      <c r="C11" s="228"/>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30"/>
      <c r="AJ11" s="425"/>
      <c r="AK11" s="426"/>
      <c r="AL11" s="426"/>
      <c r="AM11" s="426"/>
      <c r="AN11" s="426"/>
      <c r="AO11" s="426"/>
      <c r="AP11" s="426"/>
      <c r="AQ11" s="426"/>
      <c r="AR11" s="426"/>
      <c r="AS11" s="426"/>
      <c r="AT11" s="426"/>
      <c r="AU11" s="426"/>
      <c r="AV11" s="426"/>
      <c r="AW11" s="426"/>
      <c r="AX11" s="426"/>
      <c r="AY11" s="426"/>
      <c r="AZ11" s="426"/>
      <c r="BA11" s="426"/>
      <c r="BB11" s="426"/>
      <c r="BC11" s="427"/>
    </row>
    <row r="12" spans="1:55" ht="19.5" customHeight="1">
      <c r="A12" s="411"/>
      <c r="B12" s="409"/>
      <c r="C12" s="231"/>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3"/>
      <c r="AJ12" s="428"/>
      <c r="AK12" s="429"/>
      <c r="AL12" s="429"/>
      <c r="AM12" s="429"/>
      <c r="AN12" s="429"/>
      <c r="AO12" s="429"/>
      <c r="AP12" s="429"/>
      <c r="AQ12" s="429"/>
      <c r="AR12" s="429"/>
      <c r="AS12" s="429"/>
      <c r="AT12" s="429"/>
      <c r="AU12" s="429"/>
      <c r="AV12" s="429"/>
      <c r="AW12" s="429"/>
      <c r="AX12" s="429"/>
      <c r="AY12" s="429"/>
      <c r="AZ12" s="429"/>
      <c r="BA12" s="429"/>
      <c r="BB12" s="429"/>
      <c r="BC12" s="430"/>
    </row>
    <row r="13" spans="1:55" ht="19.5" customHeight="1">
      <c r="A13" s="411"/>
      <c r="B13" s="130" t="s">
        <v>3</v>
      </c>
      <c r="C13" s="405" t="s">
        <v>180</v>
      </c>
      <c r="D13" s="406"/>
      <c r="E13" s="382" t="s">
        <v>240</v>
      </c>
      <c r="F13" s="383"/>
      <c r="G13" s="383"/>
      <c r="H13" s="383"/>
      <c r="I13" s="383"/>
      <c r="J13" s="383"/>
      <c r="K13" s="383"/>
      <c r="L13" s="383"/>
      <c r="M13" s="383"/>
      <c r="N13" s="383"/>
      <c r="O13" s="418"/>
      <c r="P13" s="418"/>
      <c r="Q13" s="418"/>
      <c r="R13" s="418"/>
      <c r="S13" s="418"/>
      <c r="T13" s="418"/>
      <c r="U13" s="418"/>
      <c r="V13" s="418"/>
      <c r="W13" s="418"/>
      <c r="X13" s="418"/>
      <c r="Y13" s="418"/>
      <c r="Z13" s="418"/>
      <c r="AA13" s="418"/>
      <c r="AB13" s="418"/>
      <c r="AC13" s="418"/>
      <c r="AD13" s="418"/>
      <c r="AE13" s="418"/>
      <c r="AF13" s="418"/>
      <c r="AG13" s="418"/>
      <c r="AH13" s="418"/>
      <c r="AI13" s="418"/>
      <c r="AJ13" s="418"/>
      <c r="AK13" s="418"/>
      <c r="AL13" s="418"/>
      <c r="AM13" s="418"/>
      <c r="AN13" s="418"/>
      <c r="AO13" s="418"/>
      <c r="AP13" s="418"/>
      <c r="AQ13" s="418"/>
      <c r="AR13" s="418"/>
      <c r="AS13" s="418"/>
      <c r="AT13" s="418"/>
      <c r="AU13" s="418"/>
      <c r="AV13" s="418"/>
      <c r="AW13" s="418"/>
      <c r="AX13" s="418"/>
      <c r="AY13" s="418"/>
      <c r="AZ13" s="418"/>
      <c r="BA13" s="418"/>
      <c r="BB13" s="418"/>
      <c r="BC13" s="419"/>
    </row>
    <row r="14" spans="1:55" ht="19.5" customHeight="1">
      <c r="A14" s="411"/>
      <c r="B14" s="131" t="s">
        <v>5</v>
      </c>
      <c r="C14" s="415"/>
      <c r="D14" s="416"/>
      <c r="E14" s="416"/>
      <c r="F14" s="416"/>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6"/>
      <c r="AL14" s="416"/>
      <c r="AM14" s="416"/>
      <c r="AN14" s="416"/>
      <c r="AO14" s="416"/>
      <c r="AP14" s="416"/>
      <c r="AQ14" s="416"/>
      <c r="AR14" s="416"/>
      <c r="AS14" s="416"/>
      <c r="AT14" s="416"/>
      <c r="AU14" s="416"/>
      <c r="AV14" s="416"/>
      <c r="AW14" s="416"/>
      <c r="AX14" s="416"/>
      <c r="AY14" s="416"/>
      <c r="AZ14" s="416"/>
      <c r="BA14" s="416"/>
      <c r="BB14" s="416"/>
      <c r="BC14" s="417"/>
    </row>
    <row r="15" spans="1:55" ht="19.5" customHeight="1">
      <c r="A15" s="411"/>
      <c r="B15" s="131" t="s">
        <v>6</v>
      </c>
      <c r="C15" s="413" t="s">
        <v>241</v>
      </c>
      <c r="D15" s="379"/>
      <c r="E15" s="379"/>
      <c r="F15" s="379"/>
      <c r="G15" s="379"/>
      <c r="H15" s="379"/>
      <c r="I15" s="379"/>
      <c r="J15" s="379"/>
      <c r="K15" s="379"/>
      <c r="L15" s="379"/>
      <c r="M15" s="379"/>
      <c r="N15" s="379"/>
      <c r="O15" s="379"/>
      <c r="P15" s="379"/>
      <c r="Q15" s="379"/>
      <c r="R15" s="379"/>
      <c r="S15" s="379"/>
      <c r="T15" s="379"/>
      <c r="U15" s="379"/>
      <c r="V15" s="379"/>
      <c r="W15" s="414"/>
      <c r="X15" s="431" t="s">
        <v>7</v>
      </c>
      <c r="Y15" s="432"/>
      <c r="Z15" s="432"/>
      <c r="AA15" s="432"/>
      <c r="AB15" s="432"/>
      <c r="AC15" s="432"/>
      <c r="AD15" s="432"/>
      <c r="AE15" s="433"/>
      <c r="AF15" s="413" t="s">
        <v>241</v>
      </c>
      <c r="AG15" s="379"/>
      <c r="AH15" s="379"/>
      <c r="AI15" s="379"/>
      <c r="AJ15" s="379"/>
      <c r="AK15" s="379"/>
      <c r="AL15" s="379"/>
      <c r="AM15" s="379"/>
      <c r="AN15" s="379"/>
      <c r="AO15" s="379"/>
      <c r="AP15" s="379"/>
      <c r="AQ15" s="379"/>
      <c r="AR15" s="379"/>
      <c r="AS15" s="379"/>
      <c r="AT15" s="379"/>
      <c r="AU15" s="379"/>
      <c r="AV15" s="379"/>
      <c r="AW15" s="379"/>
      <c r="AX15" s="379"/>
      <c r="AY15" s="379"/>
      <c r="AZ15" s="379"/>
      <c r="BA15" s="379"/>
      <c r="BB15" s="379"/>
      <c r="BC15" s="466"/>
    </row>
    <row r="16" spans="1:55" ht="19.5" customHeight="1">
      <c r="A16" s="411"/>
      <c r="B16" s="131" t="s">
        <v>66</v>
      </c>
      <c r="C16" s="310"/>
      <c r="D16" s="311"/>
      <c r="E16" s="311"/>
      <c r="F16" s="311"/>
      <c r="G16" s="311"/>
      <c r="H16" s="311"/>
      <c r="I16" s="311"/>
      <c r="J16" s="311"/>
      <c r="K16" s="305" t="s">
        <v>8</v>
      </c>
      <c r="L16" s="305"/>
      <c r="M16" s="311"/>
      <c r="N16" s="311"/>
      <c r="O16" s="311"/>
      <c r="P16" s="311"/>
      <c r="Q16" s="311"/>
      <c r="R16" s="311"/>
      <c r="S16" s="311"/>
      <c r="T16" s="311"/>
      <c r="U16" s="305" t="s">
        <v>231</v>
      </c>
      <c r="V16" s="305"/>
      <c r="W16" s="306"/>
      <c r="X16" s="431" t="s">
        <v>10</v>
      </c>
      <c r="Y16" s="432"/>
      <c r="Z16" s="432"/>
      <c r="AA16" s="432"/>
      <c r="AB16" s="432"/>
      <c r="AC16" s="432"/>
      <c r="AD16" s="432"/>
      <c r="AE16" s="433"/>
      <c r="AF16" s="420"/>
      <c r="AG16" s="421"/>
      <c r="AH16" s="421"/>
      <c r="AI16" s="421"/>
      <c r="AJ16" s="311" t="s">
        <v>11</v>
      </c>
      <c r="AK16" s="311"/>
      <c r="AL16" s="389"/>
      <c r="AM16" s="431" t="s">
        <v>12</v>
      </c>
      <c r="AN16" s="432"/>
      <c r="AO16" s="432"/>
      <c r="AP16" s="432"/>
      <c r="AQ16" s="432"/>
      <c r="AR16" s="432"/>
      <c r="AS16" s="433"/>
      <c r="AT16" s="441"/>
      <c r="AU16" s="442"/>
      <c r="AV16" s="442"/>
      <c r="AW16" s="442"/>
      <c r="AX16" s="442"/>
      <c r="AY16" s="442"/>
      <c r="AZ16" s="311" t="s">
        <v>13</v>
      </c>
      <c r="BA16" s="311"/>
      <c r="BB16" s="311"/>
      <c r="BC16" s="443"/>
    </row>
    <row r="17" spans="1:55" ht="19.5" customHeight="1">
      <c r="A17" s="411"/>
      <c r="B17" s="132" t="s">
        <v>14</v>
      </c>
      <c r="C17" s="437" t="s">
        <v>268</v>
      </c>
      <c r="D17" s="438"/>
      <c r="E17" s="438"/>
      <c r="F17" s="438"/>
      <c r="G17" s="438"/>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c r="AE17" s="438"/>
      <c r="AF17" s="438"/>
      <c r="AG17" s="438"/>
      <c r="AH17" s="438"/>
      <c r="AI17" s="438"/>
      <c r="AJ17" s="438"/>
      <c r="AK17" s="438"/>
      <c r="AL17" s="438"/>
      <c r="AM17" s="438"/>
      <c r="AN17" s="438"/>
      <c r="AO17" s="438"/>
      <c r="AP17" s="438"/>
      <c r="AQ17" s="438"/>
      <c r="AR17" s="438"/>
      <c r="AS17" s="438"/>
      <c r="AT17" s="438"/>
      <c r="AU17" s="438"/>
      <c r="AV17" s="438"/>
      <c r="AW17" s="438"/>
      <c r="AX17" s="438"/>
      <c r="AY17" s="438"/>
      <c r="AZ17" s="438"/>
      <c r="BA17" s="438"/>
      <c r="BB17" s="438"/>
      <c r="BC17" s="439"/>
    </row>
    <row r="18" spans="1:55" ht="19.5" customHeight="1">
      <c r="A18" s="411"/>
      <c r="B18" s="131" t="s">
        <v>62</v>
      </c>
      <c r="C18" s="434"/>
      <c r="D18" s="435"/>
      <c r="E18" s="435"/>
      <c r="F18" s="435"/>
      <c r="G18" s="435"/>
      <c r="H18" s="435"/>
      <c r="I18" s="435"/>
      <c r="J18" s="435"/>
      <c r="K18" s="435"/>
      <c r="L18" s="435"/>
      <c r="M18" s="435"/>
      <c r="N18" s="435"/>
      <c r="O18" s="435"/>
      <c r="P18" s="435"/>
      <c r="Q18" s="435"/>
      <c r="R18" s="435"/>
      <c r="S18" s="435"/>
      <c r="T18" s="435"/>
      <c r="U18" s="435"/>
      <c r="V18" s="435"/>
      <c r="W18" s="440"/>
      <c r="X18" s="332" t="s">
        <v>63</v>
      </c>
      <c r="Y18" s="333"/>
      <c r="Z18" s="333"/>
      <c r="AA18" s="333"/>
      <c r="AB18" s="333"/>
      <c r="AC18" s="333"/>
      <c r="AD18" s="333"/>
      <c r="AE18" s="334"/>
      <c r="AF18" s="434"/>
      <c r="AG18" s="435"/>
      <c r="AH18" s="435"/>
      <c r="AI18" s="435"/>
      <c r="AJ18" s="435"/>
      <c r="AK18" s="435"/>
      <c r="AL18" s="435"/>
      <c r="AM18" s="435"/>
      <c r="AN18" s="435"/>
      <c r="AO18" s="435"/>
      <c r="AP18" s="435"/>
      <c r="AQ18" s="435"/>
      <c r="AR18" s="435"/>
      <c r="AS18" s="435"/>
      <c r="AT18" s="435"/>
      <c r="AU18" s="435"/>
      <c r="AV18" s="435"/>
      <c r="AW18" s="435"/>
      <c r="AX18" s="435"/>
      <c r="AY18" s="435"/>
      <c r="AZ18" s="435"/>
      <c r="BA18" s="435"/>
      <c r="BB18" s="435"/>
      <c r="BC18" s="436"/>
    </row>
    <row r="19" spans="1:55" ht="19.5" customHeight="1">
      <c r="A19" s="411"/>
      <c r="B19" s="407" t="s">
        <v>142</v>
      </c>
      <c r="C19" s="225"/>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390"/>
    </row>
    <row r="20" spans="1:55" ht="19.5" customHeight="1">
      <c r="A20" s="411"/>
      <c r="B20" s="408"/>
      <c r="C20" s="228"/>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391"/>
    </row>
    <row r="21" spans="1:55" ht="19.5" customHeight="1">
      <c r="A21" s="411"/>
      <c r="B21" s="408"/>
      <c r="C21" s="228"/>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391"/>
    </row>
    <row r="22" spans="1:55" ht="19.5" customHeight="1">
      <c r="A22" s="411"/>
      <c r="B22" s="408"/>
      <c r="C22" s="228"/>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391"/>
    </row>
    <row r="23" spans="1:55" ht="19.5" customHeight="1">
      <c r="A23" s="411"/>
      <c r="B23" s="408"/>
      <c r="C23" s="228"/>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391"/>
    </row>
    <row r="24" spans="1:55" ht="19.5" customHeight="1">
      <c r="A24" s="411"/>
      <c r="B24" s="408"/>
      <c r="C24" s="228"/>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391"/>
    </row>
    <row r="25" spans="1:55" ht="19.5" customHeight="1">
      <c r="A25" s="411"/>
      <c r="B25" s="408"/>
      <c r="C25" s="228"/>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391"/>
    </row>
    <row r="26" spans="1:55" ht="19.5" customHeight="1">
      <c r="A26" s="411"/>
      <c r="B26" s="408"/>
      <c r="C26" s="228"/>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391"/>
    </row>
    <row r="27" spans="1:55" ht="19.5" customHeight="1" thickBot="1">
      <c r="A27" s="412"/>
      <c r="B27" s="512"/>
      <c r="C27" s="392"/>
      <c r="D27" s="393"/>
      <c r="E27" s="393"/>
      <c r="F27" s="393"/>
      <c r="G27" s="393"/>
      <c r="H27" s="393"/>
      <c r="I27" s="393"/>
      <c r="J27" s="393"/>
      <c r="K27" s="393"/>
      <c r="L27" s="393"/>
      <c r="M27" s="393"/>
      <c r="N27" s="393"/>
      <c r="O27" s="393"/>
      <c r="P27" s="393"/>
      <c r="Q27" s="393"/>
      <c r="R27" s="393"/>
      <c r="S27" s="393"/>
      <c r="T27" s="393"/>
      <c r="U27" s="393"/>
      <c r="V27" s="393"/>
      <c r="W27" s="393"/>
      <c r="X27" s="393"/>
      <c r="Y27" s="393"/>
      <c r="Z27" s="393"/>
      <c r="AA27" s="393"/>
      <c r="AB27" s="393"/>
      <c r="AC27" s="393"/>
      <c r="AD27" s="393"/>
      <c r="AE27" s="393"/>
      <c r="AF27" s="393"/>
      <c r="AG27" s="393"/>
      <c r="AH27" s="393"/>
      <c r="AI27" s="393"/>
      <c r="AJ27" s="393"/>
      <c r="AK27" s="393"/>
      <c r="AL27" s="393"/>
      <c r="AM27" s="393"/>
      <c r="AN27" s="393"/>
      <c r="AO27" s="393"/>
      <c r="AP27" s="393"/>
      <c r="AQ27" s="393"/>
      <c r="AR27" s="393"/>
      <c r="AS27" s="393"/>
      <c r="AT27" s="393"/>
      <c r="AU27" s="393"/>
      <c r="AV27" s="393"/>
      <c r="AW27" s="393"/>
      <c r="AX27" s="393"/>
      <c r="AY27" s="393"/>
      <c r="AZ27" s="393"/>
      <c r="BA27" s="393"/>
      <c r="BB27" s="393"/>
      <c r="BC27" s="394"/>
    </row>
    <row r="28" spans="1:55" ht="30" customHeight="1" thickBot="1">
      <c r="A28" s="312" t="s">
        <v>15</v>
      </c>
      <c r="B28" s="133" t="s">
        <v>65</v>
      </c>
      <c r="C28" s="315"/>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316"/>
      <c r="AP28" s="316"/>
      <c r="AQ28" s="316"/>
      <c r="AR28" s="316"/>
      <c r="AS28" s="316"/>
      <c r="AT28" s="316"/>
      <c r="AU28" s="316"/>
      <c r="AV28" s="316"/>
      <c r="AW28" s="316"/>
      <c r="AX28" s="316"/>
      <c r="AY28" s="316"/>
      <c r="AZ28" s="316"/>
      <c r="BA28" s="316"/>
      <c r="BB28" s="316"/>
      <c r="BC28" s="317"/>
    </row>
    <row r="29" spans="1:55" ht="18.75" customHeight="1">
      <c r="A29" s="313"/>
      <c r="B29" s="513" t="s">
        <v>179</v>
      </c>
      <c r="C29" s="255"/>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c r="BC29" s="257"/>
    </row>
    <row r="30" spans="1:55" ht="18.75" customHeight="1">
      <c r="A30" s="313"/>
      <c r="B30" s="514"/>
      <c r="C30" s="258"/>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59"/>
      <c r="BC30" s="260"/>
    </row>
    <row r="31" spans="1:55" ht="18.75" customHeight="1">
      <c r="A31" s="313"/>
      <c r="B31" s="514"/>
      <c r="C31" s="258"/>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60"/>
    </row>
    <row r="32" spans="1:55" ht="18.75" customHeight="1">
      <c r="A32" s="313"/>
      <c r="B32" s="514"/>
      <c r="C32" s="258"/>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60"/>
    </row>
    <row r="33" spans="1:55" ht="18.75" customHeight="1">
      <c r="A33" s="313"/>
      <c r="B33" s="514"/>
      <c r="C33" s="258"/>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60"/>
    </row>
    <row r="34" spans="1:55" ht="18.75" customHeight="1">
      <c r="A34" s="313"/>
      <c r="B34" s="514"/>
      <c r="C34" s="258"/>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59"/>
      <c r="BB34" s="259"/>
      <c r="BC34" s="260"/>
    </row>
    <row r="35" spans="1:55" ht="18.75" customHeight="1">
      <c r="A35" s="313"/>
      <c r="B35" s="514"/>
      <c r="C35" s="258"/>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60"/>
    </row>
    <row r="36" spans="1:55" ht="18.75" customHeight="1">
      <c r="A36" s="313"/>
      <c r="B36" s="515"/>
      <c r="C36" s="261"/>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3"/>
    </row>
    <row r="37" spans="1:59" ht="19.5" customHeight="1">
      <c r="A37" s="313"/>
      <c r="B37" s="454" t="s">
        <v>64</v>
      </c>
      <c r="C37" s="449"/>
      <c r="D37" s="318"/>
      <c r="E37" s="318"/>
      <c r="F37" s="318"/>
      <c r="G37" s="395" t="s">
        <v>9</v>
      </c>
      <c r="H37" s="395"/>
      <c r="I37" s="318"/>
      <c r="J37" s="318"/>
      <c r="K37" s="318"/>
      <c r="L37" s="318"/>
      <c r="M37" s="395" t="s">
        <v>22</v>
      </c>
      <c r="N37" s="395"/>
      <c r="O37" s="348" t="s">
        <v>23</v>
      </c>
      <c r="P37" s="348"/>
      <c r="Q37" s="318"/>
      <c r="R37" s="318"/>
      <c r="S37" s="318"/>
      <c r="T37" s="318"/>
      <c r="U37" s="395" t="s">
        <v>9</v>
      </c>
      <c r="V37" s="395"/>
      <c r="W37" s="318"/>
      <c r="X37" s="318"/>
      <c r="Y37" s="318"/>
      <c r="Z37" s="318"/>
      <c r="AA37" s="395" t="s">
        <v>22</v>
      </c>
      <c r="AB37" s="395"/>
      <c r="AC37" s="86"/>
      <c r="AD37" s="114"/>
      <c r="AE37" s="114"/>
      <c r="AF37" s="114"/>
      <c r="AG37" s="114"/>
      <c r="AH37" s="114"/>
      <c r="AI37" s="114"/>
      <c r="AJ37" s="114"/>
      <c r="AK37" s="114"/>
      <c r="AL37" s="114"/>
      <c r="AM37" s="134" t="s">
        <v>25</v>
      </c>
      <c r="AN37" s="348"/>
      <c r="AO37" s="348"/>
      <c r="AP37" s="135" t="s">
        <v>26</v>
      </c>
      <c r="AR37" s="380" t="s">
        <v>211</v>
      </c>
      <c r="AS37" s="380"/>
      <c r="AT37" s="380"/>
      <c r="AU37" s="380"/>
      <c r="AV37" s="380"/>
      <c r="AW37" s="380"/>
      <c r="AX37" s="380"/>
      <c r="AY37" s="380"/>
      <c r="AZ37" s="380"/>
      <c r="BA37" s="380"/>
      <c r="BB37" s="380"/>
      <c r="BC37" s="381"/>
      <c r="BD37" s="2"/>
      <c r="BG37" s="136"/>
    </row>
    <row r="38" spans="1:59" ht="19.5" customHeight="1">
      <c r="A38" s="313"/>
      <c r="B38" s="455"/>
      <c r="C38" s="386" t="s">
        <v>174</v>
      </c>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387"/>
      <c r="AP38" s="387"/>
      <c r="AQ38" s="387"/>
      <c r="AR38" s="387"/>
      <c r="AS38" s="387"/>
      <c r="AT38" s="387"/>
      <c r="AU38" s="387"/>
      <c r="AV38" s="387"/>
      <c r="AW38" s="387"/>
      <c r="AX38" s="387"/>
      <c r="AY38" s="387"/>
      <c r="AZ38" s="387"/>
      <c r="BA38" s="387"/>
      <c r="BB38" s="387"/>
      <c r="BC38" s="388"/>
      <c r="BD38" s="2"/>
      <c r="BG38" s="136"/>
    </row>
    <row r="39" spans="1:59" ht="19.5" customHeight="1">
      <c r="A39" s="313"/>
      <c r="B39" s="454" t="s">
        <v>24</v>
      </c>
      <c r="C39" s="456" t="s">
        <v>25</v>
      </c>
      <c r="D39" s="457"/>
      <c r="E39" s="450"/>
      <c r="F39" s="450"/>
      <c r="G39" s="450"/>
      <c r="H39" s="379" t="s">
        <v>26</v>
      </c>
      <c r="I39" s="379"/>
      <c r="J39" s="378" t="s">
        <v>27</v>
      </c>
      <c r="K39" s="378"/>
      <c r="L39" s="378"/>
      <c r="M39" s="378"/>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37" t="s">
        <v>25</v>
      </c>
      <c r="AN39" s="379"/>
      <c r="AO39" s="379"/>
      <c r="AP39" s="138" t="s">
        <v>26</v>
      </c>
      <c r="AR39" s="516" t="s">
        <v>212</v>
      </c>
      <c r="AS39" s="516"/>
      <c r="AT39" s="516"/>
      <c r="AU39" s="516"/>
      <c r="AV39" s="516"/>
      <c r="AW39" s="516"/>
      <c r="AX39" s="516"/>
      <c r="AY39" s="516"/>
      <c r="AZ39" s="516"/>
      <c r="BA39" s="516"/>
      <c r="BB39" s="516"/>
      <c r="BC39" s="517"/>
      <c r="BG39" s="136"/>
    </row>
    <row r="40" spans="1:59" ht="19.5" customHeight="1">
      <c r="A40" s="313"/>
      <c r="B40" s="455"/>
      <c r="C40" s="446" t="s">
        <v>96</v>
      </c>
      <c r="D40" s="447"/>
      <c r="E40" s="447"/>
      <c r="F40" s="447"/>
      <c r="G40" s="448"/>
      <c r="H40" s="123" t="s">
        <v>181</v>
      </c>
      <c r="I40" s="379"/>
      <c r="J40" s="379"/>
      <c r="K40" s="123" t="s">
        <v>182</v>
      </c>
      <c r="L40" s="378" t="s">
        <v>97</v>
      </c>
      <c r="M40" s="378"/>
      <c r="N40" s="378"/>
      <c r="O40" s="378"/>
      <c r="P40" s="378"/>
      <c r="Q40" s="123" t="s">
        <v>183</v>
      </c>
      <c r="R40" s="379"/>
      <c r="S40" s="379"/>
      <c r="T40" s="123" t="s">
        <v>184</v>
      </c>
      <c r="U40" s="378" t="s">
        <v>98</v>
      </c>
      <c r="V40" s="378"/>
      <c r="W40" s="378"/>
      <c r="X40" s="378"/>
      <c r="Y40" s="378"/>
      <c r="Z40" s="123" t="s">
        <v>183</v>
      </c>
      <c r="AA40" s="379"/>
      <c r="AB40" s="379"/>
      <c r="AC40" s="123" t="s">
        <v>184</v>
      </c>
      <c r="AD40" s="379" t="s">
        <v>99</v>
      </c>
      <c r="AE40" s="379"/>
      <c r="AF40" s="379"/>
      <c r="AG40" s="379"/>
      <c r="AH40" s="87" t="s">
        <v>90</v>
      </c>
      <c r="AI40" s="87"/>
      <c r="AJ40" s="87"/>
      <c r="AK40" s="87"/>
      <c r="AL40" s="87" t="s">
        <v>185</v>
      </c>
      <c r="AM40" s="264"/>
      <c r="AN40" s="264"/>
      <c r="AO40" s="264"/>
      <c r="AP40" s="264"/>
      <c r="AQ40" s="264"/>
      <c r="AR40" s="264"/>
      <c r="AS40" s="264"/>
      <c r="AT40" s="264"/>
      <c r="AU40" s="264"/>
      <c r="AV40" s="264"/>
      <c r="AW40" s="264"/>
      <c r="AX40" s="264"/>
      <c r="AY40" s="264"/>
      <c r="AZ40" s="264"/>
      <c r="BA40" s="264"/>
      <c r="BB40" s="264"/>
      <c r="BC40" s="88" t="s">
        <v>186</v>
      </c>
      <c r="BG40" s="136"/>
    </row>
    <row r="41" spans="1:55" ht="19.5" customHeight="1">
      <c r="A41" s="313"/>
      <c r="B41" s="131" t="s">
        <v>28</v>
      </c>
      <c r="C41" s="444"/>
      <c r="D41" s="445"/>
      <c r="E41" s="445"/>
      <c r="F41" s="445"/>
      <c r="G41" s="445"/>
      <c r="H41" s="445"/>
      <c r="I41" s="445"/>
      <c r="J41" s="445"/>
      <c r="K41" s="445"/>
      <c r="L41" s="445"/>
      <c r="M41" s="384" t="s">
        <v>197</v>
      </c>
      <c r="N41" s="384"/>
      <c r="O41" s="384"/>
      <c r="P41" s="445"/>
      <c r="Q41" s="445"/>
      <c r="R41" s="445"/>
      <c r="S41" s="445"/>
      <c r="T41" s="445"/>
      <c r="U41" s="445"/>
      <c r="V41" s="445"/>
      <c r="W41" s="445"/>
      <c r="X41" s="445"/>
      <c r="Y41" s="445"/>
      <c r="Z41" s="384" t="s">
        <v>31</v>
      </c>
      <c r="AA41" s="384"/>
      <c r="AB41" s="384"/>
      <c r="AC41" s="384"/>
      <c r="AD41" s="384"/>
      <c r="AE41" s="453"/>
      <c r="AF41" s="453"/>
      <c r="AG41" s="453"/>
      <c r="AH41" s="384" t="s">
        <v>32</v>
      </c>
      <c r="AI41" s="384"/>
      <c r="AJ41" s="384"/>
      <c r="AK41" s="384"/>
      <c r="AL41" s="384"/>
      <c r="AM41" s="384"/>
      <c r="AN41" s="384"/>
      <c r="AO41" s="384"/>
      <c r="AP41" s="384"/>
      <c r="AQ41" s="384"/>
      <c r="AR41" s="384"/>
      <c r="AS41" s="384"/>
      <c r="AT41" s="384"/>
      <c r="AU41" s="384"/>
      <c r="AV41" s="384"/>
      <c r="AW41" s="384"/>
      <c r="AX41" s="384"/>
      <c r="AY41" s="384"/>
      <c r="AZ41" s="384"/>
      <c r="BA41" s="384"/>
      <c r="BB41" s="384"/>
      <c r="BC41" s="385"/>
    </row>
    <row r="42" spans="1:55" ht="19.5" customHeight="1">
      <c r="A42" s="313"/>
      <c r="B42" s="130" t="s">
        <v>16</v>
      </c>
      <c r="C42" s="307"/>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8"/>
      <c r="AU42" s="308"/>
      <c r="AV42" s="308"/>
      <c r="AW42" s="308"/>
      <c r="AX42" s="308"/>
      <c r="AY42" s="308"/>
      <c r="AZ42" s="308"/>
      <c r="BA42" s="308"/>
      <c r="BB42" s="308"/>
      <c r="BC42" s="309"/>
    </row>
    <row r="43" spans="1:55" ht="21.75" customHeight="1">
      <c r="A43" s="313"/>
      <c r="B43" s="139" t="s">
        <v>160</v>
      </c>
      <c r="C43" s="307"/>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08"/>
      <c r="AW43" s="308"/>
      <c r="AX43" s="308"/>
      <c r="AY43" s="308"/>
      <c r="AZ43" s="308"/>
      <c r="BA43" s="308"/>
      <c r="BB43" s="308"/>
      <c r="BC43" s="309"/>
    </row>
    <row r="44" spans="1:55" ht="21.75" customHeight="1" thickBot="1">
      <c r="A44" s="314"/>
      <c r="B44" s="140" t="s">
        <v>17</v>
      </c>
      <c r="C44" s="462"/>
      <c r="D44" s="463"/>
      <c r="E44" s="463"/>
      <c r="F44" s="463"/>
      <c r="G44" s="463"/>
      <c r="H44" s="463"/>
      <c r="I44" s="463"/>
      <c r="J44" s="463"/>
      <c r="K44" s="463"/>
      <c r="L44" s="463"/>
      <c r="M44" s="463"/>
      <c r="N44" s="463"/>
      <c r="O44" s="463"/>
      <c r="P44" s="463"/>
      <c r="Q44" s="463"/>
      <c r="R44" s="463"/>
      <c r="S44" s="463"/>
      <c r="T44" s="463"/>
      <c r="U44" s="463"/>
      <c r="V44" s="463"/>
      <c r="W44" s="463"/>
      <c r="X44" s="463"/>
      <c r="Y44" s="463"/>
      <c r="Z44" s="463"/>
      <c r="AA44" s="463"/>
      <c r="AB44" s="463"/>
      <c r="AC44" s="463"/>
      <c r="AD44" s="463"/>
      <c r="AE44" s="463"/>
      <c r="AF44" s="463"/>
      <c r="AG44" s="463"/>
      <c r="AH44" s="463"/>
      <c r="AI44" s="463"/>
      <c r="AJ44" s="463"/>
      <c r="AK44" s="463"/>
      <c r="AL44" s="463"/>
      <c r="AM44" s="463"/>
      <c r="AN44" s="463"/>
      <c r="AO44" s="463"/>
      <c r="AP44" s="463"/>
      <c r="AQ44" s="463"/>
      <c r="AR44" s="463"/>
      <c r="AS44" s="463"/>
      <c r="AT44" s="463"/>
      <c r="AU44" s="463"/>
      <c r="AV44" s="463"/>
      <c r="AW44" s="463"/>
      <c r="AX44" s="463"/>
      <c r="AY44" s="463"/>
      <c r="AZ44" s="463"/>
      <c r="BA44" s="463"/>
      <c r="BB44" s="463"/>
      <c r="BC44" s="464"/>
    </row>
    <row r="45" spans="1:58" s="5" customFormat="1" ht="1.5" customHeight="1">
      <c r="A45" s="89"/>
      <c r="B45" s="90"/>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4"/>
      <c r="BE45" s="4"/>
      <c r="BF45" s="4"/>
    </row>
    <row r="46" spans="1:58" s="5" customFormat="1" ht="1.5" customHeight="1" thickBot="1">
      <c r="A46" s="91"/>
      <c r="B46" s="92"/>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4"/>
      <c r="BE46" s="4"/>
      <c r="BF46" s="4"/>
    </row>
    <row r="47" spans="1:55" ht="39.75" customHeight="1" thickBot="1">
      <c r="A47" s="468" t="s">
        <v>33</v>
      </c>
      <c r="B47" s="469"/>
      <c r="C47" s="459">
        <f>C4</f>
        <v>0</v>
      </c>
      <c r="D47" s="460"/>
      <c r="E47" s="460"/>
      <c r="F47" s="460"/>
      <c r="G47" s="460"/>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c r="AE47" s="460"/>
      <c r="AF47" s="460"/>
      <c r="AG47" s="460"/>
      <c r="AH47" s="460"/>
      <c r="AI47" s="460"/>
      <c r="AJ47" s="460"/>
      <c r="AK47" s="460"/>
      <c r="AL47" s="460"/>
      <c r="AM47" s="460"/>
      <c r="AN47" s="460"/>
      <c r="AO47" s="460"/>
      <c r="AP47" s="460"/>
      <c r="AQ47" s="460"/>
      <c r="AR47" s="460"/>
      <c r="AS47" s="460"/>
      <c r="AT47" s="460"/>
      <c r="AU47" s="460"/>
      <c r="AV47" s="460"/>
      <c r="AW47" s="460"/>
      <c r="AX47" s="460"/>
      <c r="AY47" s="460"/>
      <c r="AZ47" s="460"/>
      <c r="BA47" s="460"/>
      <c r="BB47" s="460"/>
      <c r="BC47" s="461"/>
    </row>
    <row r="48" spans="1:55" ht="19.5" customHeight="1">
      <c r="A48" s="312" t="s">
        <v>34</v>
      </c>
      <c r="B48" s="141" t="s">
        <v>38</v>
      </c>
      <c r="C48" s="142" t="s">
        <v>198</v>
      </c>
      <c r="D48" s="458"/>
      <c r="E48" s="458"/>
      <c r="F48" s="143" t="s">
        <v>199</v>
      </c>
      <c r="G48" s="347" t="s">
        <v>101</v>
      </c>
      <c r="H48" s="347"/>
      <c r="I48" s="347"/>
      <c r="J48" s="347"/>
      <c r="K48" s="347"/>
      <c r="L48" s="347"/>
      <c r="M48" s="144" t="s">
        <v>25</v>
      </c>
      <c r="N48" s="458"/>
      <c r="O48" s="458"/>
      <c r="P48" s="144" t="s">
        <v>26</v>
      </c>
      <c r="Q48" s="347" t="s">
        <v>39</v>
      </c>
      <c r="R48" s="347"/>
      <c r="S48" s="347"/>
      <c r="T48" s="347"/>
      <c r="U48" s="347"/>
      <c r="V48" s="347"/>
      <c r="W48" s="347"/>
      <c r="X48" s="347"/>
      <c r="Y48" s="143" t="s">
        <v>25</v>
      </c>
      <c r="Z48" s="458"/>
      <c r="AA48" s="458"/>
      <c r="AB48" s="144" t="s">
        <v>26</v>
      </c>
      <c r="AC48" s="347" t="s">
        <v>233</v>
      </c>
      <c r="AD48" s="347"/>
      <c r="AE48" s="347"/>
      <c r="AF48" s="347"/>
      <c r="AG48" s="347"/>
      <c r="AH48" s="347"/>
      <c r="AI48" s="347"/>
      <c r="AJ48" s="347"/>
      <c r="AK48" s="347"/>
      <c r="AL48" s="347"/>
      <c r="AM48" s="347"/>
      <c r="AN48" s="347"/>
      <c r="AO48" s="347"/>
      <c r="AP48" s="347"/>
      <c r="AQ48" s="347"/>
      <c r="AR48" s="347"/>
      <c r="AS48" s="347"/>
      <c r="AT48" s="347"/>
      <c r="AU48" s="347"/>
      <c r="AV48" s="347"/>
      <c r="AW48" s="347"/>
      <c r="AX48" s="347"/>
      <c r="AY48" s="347"/>
      <c r="AZ48" s="347"/>
      <c r="BA48" s="347"/>
      <c r="BB48" s="347"/>
      <c r="BC48" s="467"/>
    </row>
    <row r="49" spans="1:55" ht="19.5" customHeight="1">
      <c r="A49" s="313"/>
      <c r="B49" s="145"/>
      <c r="C49" s="93" t="s">
        <v>25</v>
      </c>
      <c r="D49" s="298"/>
      <c r="E49" s="298"/>
      <c r="F49" s="94" t="s">
        <v>26</v>
      </c>
      <c r="G49" s="465" t="s">
        <v>40</v>
      </c>
      <c r="H49" s="465"/>
      <c r="I49" s="465"/>
      <c r="J49" s="465"/>
      <c r="K49" s="465"/>
      <c r="L49" s="465"/>
      <c r="M49" s="465"/>
      <c r="N49" s="465"/>
      <c r="O49" s="465"/>
      <c r="P49" s="9" t="s">
        <v>25</v>
      </c>
      <c r="Q49" s="298"/>
      <c r="R49" s="298"/>
      <c r="S49" s="9" t="s">
        <v>26</v>
      </c>
      <c r="T49" s="465" t="s">
        <v>41</v>
      </c>
      <c r="U49" s="465"/>
      <c r="V49" s="465"/>
      <c r="W49" s="465"/>
      <c r="X49" s="465"/>
      <c r="Y49" s="465"/>
      <c r="Z49" s="465"/>
      <c r="AA49" s="465"/>
      <c r="AB49" s="465"/>
      <c r="AC49" s="465"/>
      <c r="AD49" s="465"/>
      <c r="AE49" s="465"/>
      <c r="AF49" s="465"/>
      <c r="AG49" s="465"/>
      <c r="AH49" s="146" t="s">
        <v>25</v>
      </c>
      <c r="AI49" s="298"/>
      <c r="AJ49" s="298"/>
      <c r="AK49" s="146" t="s">
        <v>26</v>
      </c>
      <c r="AL49" s="376" t="s">
        <v>232</v>
      </c>
      <c r="AM49" s="376"/>
      <c r="AN49" s="376"/>
      <c r="AO49" s="376"/>
      <c r="AP49" s="376"/>
      <c r="AQ49" s="376"/>
      <c r="AR49" s="376"/>
      <c r="AS49" s="376"/>
      <c r="AT49" s="376"/>
      <c r="AU49" s="376"/>
      <c r="AV49" s="376"/>
      <c r="AW49" s="376"/>
      <c r="AX49" s="376"/>
      <c r="AY49" s="376"/>
      <c r="AZ49" s="376"/>
      <c r="BA49" s="376"/>
      <c r="BB49" s="376"/>
      <c r="BC49" s="377"/>
    </row>
    <row r="50" spans="1:55" ht="19.5" customHeight="1">
      <c r="A50" s="313"/>
      <c r="B50" s="147" t="s">
        <v>175</v>
      </c>
      <c r="C50" s="374" t="s">
        <v>75</v>
      </c>
      <c r="D50" s="375"/>
      <c r="E50" s="375"/>
      <c r="F50" s="375"/>
      <c r="G50" s="489" t="s">
        <v>200</v>
      </c>
      <c r="H50" s="489"/>
      <c r="I50" s="148" t="s">
        <v>25</v>
      </c>
      <c r="J50" s="348"/>
      <c r="K50" s="348"/>
      <c r="L50" s="148" t="s">
        <v>26</v>
      </c>
      <c r="M50" s="269" t="s">
        <v>35</v>
      </c>
      <c r="N50" s="269"/>
      <c r="O50" s="269"/>
      <c r="P50" s="269"/>
      <c r="Q50" s="269"/>
      <c r="R50" s="269"/>
      <c r="S50" s="269"/>
      <c r="T50" s="149" t="s">
        <v>25</v>
      </c>
      <c r="U50" s="348"/>
      <c r="V50" s="348"/>
      <c r="W50" s="148" t="s">
        <v>26</v>
      </c>
      <c r="X50" s="269" t="s">
        <v>74</v>
      </c>
      <c r="Y50" s="269"/>
      <c r="Z50" s="269"/>
      <c r="AA50" s="269"/>
      <c r="AB50" s="269"/>
      <c r="AC50" s="269"/>
      <c r="AD50" s="25" t="s">
        <v>198</v>
      </c>
      <c r="AE50" s="348"/>
      <c r="AF50" s="348"/>
      <c r="AG50" s="25" t="s">
        <v>199</v>
      </c>
      <c r="AH50" s="269" t="s">
        <v>168</v>
      </c>
      <c r="AI50" s="269"/>
      <c r="AJ50" s="269"/>
      <c r="AK50" s="269"/>
      <c r="AL50" s="269"/>
      <c r="AM50" s="269"/>
      <c r="AN50" s="269"/>
      <c r="AO50" s="25" t="s">
        <v>198</v>
      </c>
      <c r="AP50" s="348"/>
      <c r="AQ50" s="348"/>
      <c r="AR50" s="25" t="s">
        <v>199</v>
      </c>
      <c r="AS50" s="269" t="s">
        <v>100</v>
      </c>
      <c r="AT50" s="269"/>
      <c r="AU50" s="269"/>
      <c r="AV50" s="269"/>
      <c r="AW50" s="269"/>
      <c r="AX50" s="269"/>
      <c r="AY50" s="269"/>
      <c r="AZ50" s="269"/>
      <c r="BA50" s="269"/>
      <c r="BB50" s="269"/>
      <c r="BC50" s="270"/>
    </row>
    <row r="51" spans="1:57" ht="19.5" customHeight="1">
      <c r="A51" s="313"/>
      <c r="B51" s="150"/>
      <c r="C51" s="521" t="s">
        <v>73</v>
      </c>
      <c r="D51" s="522"/>
      <c r="E51" s="522"/>
      <c r="F51" s="522"/>
      <c r="G51" s="297" t="s">
        <v>71</v>
      </c>
      <c r="H51" s="297"/>
      <c r="I51" s="22" t="s">
        <v>25</v>
      </c>
      <c r="J51" s="268"/>
      <c r="K51" s="268"/>
      <c r="L51" s="22" t="s">
        <v>26</v>
      </c>
      <c r="M51" s="452" t="s">
        <v>91</v>
      </c>
      <c r="N51" s="452"/>
      <c r="O51" s="452"/>
      <c r="P51" s="452"/>
      <c r="Q51" s="452"/>
      <c r="R51" s="452"/>
      <c r="S51" s="452"/>
      <c r="T51" s="7" t="s">
        <v>25</v>
      </c>
      <c r="U51" s="268"/>
      <c r="V51" s="268"/>
      <c r="W51" s="7" t="s">
        <v>26</v>
      </c>
      <c r="X51" s="452" t="s">
        <v>100</v>
      </c>
      <c r="Y51" s="452"/>
      <c r="Z51" s="452"/>
      <c r="AA51" s="452"/>
      <c r="AB51" s="452"/>
      <c r="AC51" s="452"/>
      <c r="AD51" s="452"/>
      <c r="AE51" s="268"/>
      <c r="AF51" s="268"/>
      <c r="AG51" s="268"/>
      <c r="AH51" s="268"/>
      <c r="AI51" s="268"/>
      <c r="AJ51" s="268"/>
      <c r="AK51" s="268"/>
      <c r="AL51" s="268"/>
      <c r="AM51" s="268"/>
      <c r="AN51" s="268"/>
      <c r="AO51" s="268"/>
      <c r="AP51" s="268"/>
      <c r="AQ51" s="268"/>
      <c r="AR51" s="268"/>
      <c r="AS51" s="268"/>
      <c r="AT51" s="268"/>
      <c r="AU51" s="268"/>
      <c r="AV51" s="268"/>
      <c r="AW51" s="268"/>
      <c r="AX51" s="268"/>
      <c r="AY51" s="268"/>
      <c r="AZ51" s="268"/>
      <c r="BA51" s="268"/>
      <c r="BB51" s="268"/>
      <c r="BC51" s="526"/>
      <c r="BD51" s="8"/>
      <c r="BE51" s="8"/>
    </row>
    <row r="52" spans="1:55" ht="15" customHeight="1">
      <c r="A52" s="313"/>
      <c r="B52" s="145"/>
      <c r="C52" s="271" t="s">
        <v>76</v>
      </c>
      <c r="D52" s="272"/>
      <c r="E52" s="272"/>
      <c r="F52" s="272"/>
      <c r="G52" s="472" t="s">
        <v>200</v>
      </c>
      <c r="H52" s="472"/>
      <c r="I52" s="26" t="s">
        <v>198</v>
      </c>
      <c r="J52" s="267"/>
      <c r="K52" s="267"/>
      <c r="L52" s="26" t="s">
        <v>199</v>
      </c>
      <c r="M52" s="473" t="s">
        <v>37</v>
      </c>
      <c r="N52" s="473"/>
      <c r="O52" s="473"/>
      <c r="P52" s="473"/>
      <c r="Q52" s="473"/>
      <c r="R52" s="473"/>
      <c r="S52" s="473"/>
      <c r="T52" s="9" t="s">
        <v>25</v>
      </c>
      <c r="U52" s="267"/>
      <c r="V52" s="267"/>
      <c r="W52" s="9" t="s">
        <v>26</v>
      </c>
      <c r="X52" s="473" t="s">
        <v>201</v>
      </c>
      <c r="Y52" s="473"/>
      <c r="Z52" s="473"/>
      <c r="AA52" s="473"/>
      <c r="AB52" s="473"/>
      <c r="AC52" s="473"/>
      <c r="AD52" s="473"/>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50"/>
    </row>
    <row r="53" spans="1:55" ht="21" customHeight="1">
      <c r="A53" s="313"/>
      <c r="B53" s="407" t="s">
        <v>42</v>
      </c>
      <c r="C53" s="351"/>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A53" s="352"/>
      <c r="BB53" s="352"/>
      <c r="BC53" s="353"/>
    </row>
    <row r="54" spans="1:55" ht="18" customHeight="1">
      <c r="A54" s="313"/>
      <c r="B54" s="408"/>
      <c r="C54" s="95" t="s">
        <v>25</v>
      </c>
      <c r="D54" s="474"/>
      <c r="E54" s="474"/>
      <c r="F54" s="96" t="s">
        <v>26</v>
      </c>
      <c r="G54" s="470" t="s">
        <v>243</v>
      </c>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c r="AI54" s="470"/>
      <c r="AJ54" s="470"/>
      <c r="AK54" s="470"/>
      <c r="AL54" s="470"/>
      <c r="AM54" s="470"/>
      <c r="AN54" s="470"/>
      <c r="AO54" s="470"/>
      <c r="AP54" s="470"/>
      <c r="AQ54" s="470"/>
      <c r="AR54" s="470"/>
      <c r="AS54" s="470"/>
      <c r="AT54" s="470"/>
      <c r="AU54" s="470"/>
      <c r="AV54" s="470"/>
      <c r="AW54" s="470"/>
      <c r="AX54" s="470"/>
      <c r="AY54" s="470"/>
      <c r="AZ54" s="470"/>
      <c r="BA54" s="470"/>
      <c r="BB54" s="470"/>
      <c r="BC54" s="471"/>
    </row>
    <row r="55" spans="1:55" ht="19.5" customHeight="1">
      <c r="A55" s="313"/>
      <c r="B55" s="408"/>
      <c r="C55" s="95" t="s">
        <v>25</v>
      </c>
      <c r="D55" s="474"/>
      <c r="E55" s="474"/>
      <c r="F55" s="96" t="s">
        <v>26</v>
      </c>
      <c r="G55" s="470" t="s">
        <v>244</v>
      </c>
      <c r="H55" s="470"/>
      <c r="I55" s="470"/>
      <c r="J55" s="470"/>
      <c r="K55" s="470"/>
      <c r="L55" s="470"/>
      <c r="M55" s="234"/>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35"/>
      <c r="BA55" s="235"/>
      <c r="BB55" s="235"/>
      <c r="BC55" s="485"/>
    </row>
    <row r="56" spans="1:55" ht="19.5" customHeight="1">
      <c r="A56" s="313"/>
      <c r="B56" s="408"/>
      <c r="C56" s="95"/>
      <c r="D56" s="25"/>
      <c r="E56" s="25"/>
      <c r="F56" s="96"/>
      <c r="G56" s="47"/>
      <c r="H56" s="47"/>
      <c r="I56" s="47"/>
      <c r="J56" s="47"/>
      <c r="K56" s="47"/>
      <c r="L56" s="101"/>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5"/>
      <c r="AY56" s="235"/>
      <c r="AZ56" s="235"/>
      <c r="BA56" s="235"/>
      <c r="BB56" s="235"/>
      <c r="BC56" s="485"/>
    </row>
    <row r="57" spans="1:55" ht="19.5" customHeight="1">
      <c r="A57" s="313"/>
      <c r="B57" s="408"/>
      <c r="C57" s="95"/>
      <c r="D57" s="25"/>
      <c r="E57" s="25"/>
      <c r="F57" s="96"/>
      <c r="G57" s="47"/>
      <c r="H57" s="47"/>
      <c r="I57" s="47"/>
      <c r="J57" s="47"/>
      <c r="K57" s="47"/>
      <c r="L57" s="101"/>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5"/>
      <c r="AY57" s="235"/>
      <c r="AZ57" s="235"/>
      <c r="BA57" s="235"/>
      <c r="BB57" s="235"/>
      <c r="BC57" s="485"/>
    </row>
    <row r="58" spans="1:55" ht="19.5" customHeight="1">
      <c r="A58" s="313"/>
      <c r="B58" s="408"/>
      <c r="C58" s="95"/>
      <c r="D58" s="25"/>
      <c r="E58" s="25"/>
      <c r="F58" s="96"/>
      <c r="G58" s="47"/>
      <c r="H58" s="47"/>
      <c r="I58" s="47"/>
      <c r="J58" s="47"/>
      <c r="K58" s="47"/>
      <c r="L58" s="101"/>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35"/>
      <c r="AU58" s="235"/>
      <c r="AV58" s="235"/>
      <c r="AW58" s="235"/>
      <c r="AX58" s="235"/>
      <c r="AY58" s="235"/>
      <c r="AZ58" s="235"/>
      <c r="BA58" s="235"/>
      <c r="BB58" s="235"/>
      <c r="BC58" s="485"/>
    </row>
    <row r="59" spans="1:55" ht="19.5" customHeight="1">
      <c r="A59" s="313"/>
      <c r="B59" s="409"/>
      <c r="C59" s="93"/>
      <c r="D59" s="26"/>
      <c r="E59" s="26"/>
      <c r="F59" s="94"/>
      <c r="G59" s="27"/>
      <c r="H59" s="27"/>
      <c r="I59" s="27"/>
      <c r="J59" s="27"/>
      <c r="K59" s="27"/>
      <c r="L59" s="102"/>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6"/>
      <c r="AY59" s="236"/>
      <c r="AZ59" s="236"/>
      <c r="BA59" s="236"/>
      <c r="BB59" s="236"/>
      <c r="BC59" s="486"/>
    </row>
    <row r="60" spans="1:55" ht="19.5" customHeight="1">
      <c r="A60" s="313"/>
      <c r="B60" s="147" t="s">
        <v>43</v>
      </c>
      <c r="C60" s="20" t="s">
        <v>25</v>
      </c>
      <c r="D60" s="348"/>
      <c r="E60" s="348"/>
      <c r="F60" s="21" t="s">
        <v>26</v>
      </c>
      <c r="G60" s="269" t="s">
        <v>85</v>
      </c>
      <c r="H60" s="269"/>
      <c r="I60" s="269"/>
      <c r="J60" s="21"/>
      <c r="K60" s="21" t="s">
        <v>25</v>
      </c>
      <c r="L60" s="348"/>
      <c r="M60" s="348"/>
      <c r="N60" s="21" t="s">
        <v>26</v>
      </c>
      <c r="O60" s="269" t="s">
        <v>86</v>
      </c>
      <c r="P60" s="269"/>
      <c r="Q60" s="269"/>
      <c r="R60" s="269"/>
      <c r="S60" s="269"/>
      <c r="T60" s="21" t="s">
        <v>25</v>
      </c>
      <c r="U60" s="348"/>
      <c r="V60" s="348"/>
      <c r="W60" s="21" t="s">
        <v>26</v>
      </c>
      <c r="X60" s="269" t="s">
        <v>87</v>
      </c>
      <c r="Y60" s="269"/>
      <c r="Z60" s="269"/>
      <c r="AA60" s="269"/>
      <c r="AB60" s="269"/>
      <c r="AC60" s="97" t="s">
        <v>44</v>
      </c>
      <c r="AD60" s="479"/>
      <c r="AE60" s="480"/>
      <c r="AF60" s="480"/>
      <c r="AG60" s="480"/>
      <c r="AH60" s="480"/>
      <c r="AI60" s="480"/>
      <c r="AJ60" s="480"/>
      <c r="AK60" s="480"/>
      <c r="AL60" s="480"/>
      <c r="AM60" s="480"/>
      <c r="AN60" s="480"/>
      <c r="AO60" s="480"/>
      <c r="AP60" s="480"/>
      <c r="AQ60" s="480"/>
      <c r="AR60" s="480"/>
      <c r="AS60" s="480"/>
      <c r="AT60" s="480"/>
      <c r="AU60" s="480"/>
      <c r="AV60" s="480"/>
      <c r="AW60" s="480"/>
      <c r="AX60" s="480"/>
      <c r="AY60" s="480"/>
      <c r="AZ60" s="168"/>
      <c r="BA60" s="168"/>
      <c r="BB60" s="168"/>
      <c r="BC60" s="59" t="s">
        <v>187</v>
      </c>
    </row>
    <row r="61" spans="1:55" ht="19.5" customHeight="1">
      <c r="A61" s="313"/>
      <c r="B61" s="151" t="s">
        <v>164</v>
      </c>
      <c r="C61" s="94" t="s">
        <v>188</v>
      </c>
      <c r="D61" s="298"/>
      <c r="E61" s="298"/>
      <c r="F61" s="94" t="s">
        <v>189</v>
      </c>
      <c r="G61" s="487" t="s">
        <v>82</v>
      </c>
      <c r="H61" s="487"/>
      <c r="I61" s="487"/>
      <c r="J61" s="487"/>
      <c r="K61" s="487"/>
      <c r="L61" s="487"/>
      <c r="M61" s="487"/>
      <c r="N61" s="487"/>
      <c r="O61" s="94" t="s">
        <v>188</v>
      </c>
      <c r="P61" s="298"/>
      <c r="Q61" s="298"/>
      <c r="R61" s="94" t="s">
        <v>189</v>
      </c>
      <c r="S61" s="293" t="s">
        <v>83</v>
      </c>
      <c r="T61" s="293"/>
      <c r="U61" s="293"/>
      <c r="V61" s="293"/>
      <c r="W61" s="293"/>
      <c r="X61" s="293"/>
      <c r="Y61" s="293"/>
      <c r="Z61" s="293"/>
      <c r="AA61" s="293"/>
      <c r="AB61" s="293"/>
      <c r="AC61" s="293"/>
      <c r="AD61" s="293"/>
      <c r="AE61" s="94" t="s">
        <v>188</v>
      </c>
      <c r="AF61" s="298"/>
      <c r="AG61" s="298"/>
      <c r="AH61" s="94" t="s">
        <v>189</v>
      </c>
      <c r="AI61" s="487" t="s">
        <v>84</v>
      </c>
      <c r="AJ61" s="487"/>
      <c r="AK61" s="487"/>
      <c r="AL61" s="487"/>
      <c r="AM61" s="487"/>
      <c r="AN61" s="487"/>
      <c r="AO61" s="487"/>
      <c r="AP61" s="487"/>
      <c r="AQ61" s="487"/>
      <c r="AR61" s="487"/>
      <c r="AS61" s="487"/>
      <c r="AT61" s="487"/>
      <c r="AU61" s="487"/>
      <c r="AV61" s="487"/>
      <c r="AW61" s="487"/>
      <c r="AX61" s="487"/>
      <c r="AY61" s="487"/>
      <c r="AZ61" s="487"/>
      <c r="BA61" s="487"/>
      <c r="BB61" s="487"/>
      <c r="BC61" s="488"/>
    </row>
    <row r="62" spans="1:55" ht="19.5" customHeight="1">
      <c r="A62" s="313"/>
      <c r="B62" s="454" t="s">
        <v>177</v>
      </c>
      <c r="C62" s="237"/>
      <c r="D62" s="238"/>
      <c r="E62" s="238"/>
      <c r="F62" s="238"/>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238"/>
      <c r="AV62" s="238"/>
      <c r="AW62" s="238"/>
      <c r="AX62" s="238"/>
      <c r="AY62" s="238"/>
      <c r="AZ62" s="238"/>
      <c r="BA62" s="238"/>
      <c r="BB62" s="238"/>
      <c r="BC62" s="239"/>
    </row>
    <row r="63" spans="1:55" ht="19.5" customHeight="1">
      <c r="A63" s="313"/>
      <c r="B63" s="520"/>
      <c r="C63" s="240"/>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2"/>
    </row>
    <row r="64" spans="1:55" ht="19.5" customHeight="1">
      <c r="A64" s="313"/>
      <c r="B64" s="152"/>
      <c r="C64" s="240"/>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2"/>
    </row>
    <row r="65" spans="1:55" ht="19.5" customHeight="1">
      <c r="A65" s="313"/>
      <c r="B65" s="152"/>
      <c r="C65" s="240"/>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2"/>
    </row>
    <row r="66" spans="1:55" ht="15.75" customHeight="1" thickBot="1">
      <c r="A66" s="314"/>
      <c r="B66" s="153"/>
      <c r="C66" s="243"/>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5"/>
    </row>
    <row r="67" spans="1:55" ht="13.5">
      <c r="A67" s="312" t="s">
        <v>49</v>
      </c>
      <c r="B67" s="154"/>
      <c r="C67" s="294" t="s">
        <v>289</v>
      </c>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295"/>
      <c r="AB67" s="295"/>
      <c r="AC67" s="295"/>
      <c r="AD67" s="295"/>
      <c r="AE67" s="295"/>
      <c r="AF67" s="295"/>
      <c r="AG67" s="295"/>
      <c r="AH67" s="295"/>
      <c r="AI67" s="295"/>
      <c r="AJ67" s="295"/>
      <c r="AK67" s="295"/>
      <c r="AL67" s="295"/>
      <c r="AM67" s="295"/>
      <c r="AN67" s="295"/>
      <c r="AO67" s="295"/>
      <c r="AP67" s="295"/>
      <c r="AQ67" s="295"/>
      <c r="AR67" s="295"/>
      <c r="AS67" s="295"/>
      <c r="AT67" s="295"/>
      <c r="AU67" s="295"/>
      <c r="AV67" s="295"/>
      <c r="AW67" s="295"/>
      <c r="AX67" s="295"/>
      <c r="AY67" s="295"/>
      <c r="AZ67" s="295"/>
      <c r="BA67" s="295"/>
      <c r="BB67" s="295"/>
      <c r="BC67" s="296"/>
    </row>
    <row r="68" spans="1:55" ht="19.5" customHeight="1">
      <c r="A68" s="313"/>
      <c r="B68" s="121" t="s">
        <v>202</v>
      </c>
      <c r="C68" s="155" t="s">
        <v>198</v>
      </c>
      <c r="D68" s="268" t="s">
        <v>166</v>
      </c>
      <c r="E68" s="268"/>
      <c r="F68" s="292" t="s">
        <v>203</v>
      </c>
      <c r="G68" s="292"/>
      <c r="H68" s="292"/>
      <c r="I68" s="292" t="s">
        <v>169</v>
      </c>
      <c r="J68" s="292"/>
      <c r="K68" s="156" t="s">
        <v>26</v>
      </c>
      <c r="L68" s="483"/>
      <c r="M68" s="483"/>
      <c r="N68" s="483"/>
      <c r="O68" s="483"/>
      <c r="P68" s="483"/>
      <c r="Q68" s="483"/>
      <c r="R68" s="483"/>
      <c r="S68" s="483"/>
      <c r="T68" s="483"/>
      <c r="U68" s="483"/>
      <c r="V68" s="484"/>
      <c r="W68" s="359" t="s">
        <v>204</v>
      </c>
      <c r="X68" s="360"/>
      <c r="Y68" s="360"/>
      <c r="Z68" s="360"/>
      <c r="AA68" s="360"/>
      <c r="AB68" s="360"/>
      <c r="AC68" s="360"/>
      <c r="AD68" s="360"/>
      <c r="AE68" s="361"/>
      <c r="AF68" s="155" t="s">
        <v>198</v>
      </c>
      <c r="AG68" s="292" t="s">
        <v>166</v>
      </c>
      <c r="AH68" s="292"/>
      <c r="AI68" s="292"/>
      <c r="AJ68" s="292" t="s">
        <v>203</v>
      </c>
      <c r="AK68" s="292"/>
      <c r="AL68" s="58"/>
      <c r="AM68" s="292" t="s">
        <v>169</v>
      </c>
      <c r="AN68" s="292"/>
      <c r="AO68" s="292"/>
      <c r="AP68" s="156" t="s">
        <v>26</v>
      </c>
      <c r="AQ68" s="367"/>
      <c r="AR68" s="367"/>
      <c r="AS68" s="367"/>
      <c r="AT68" s="367"/>
      <c r="AU68" s="367"/>
      <c r="AV68" s="367"/>
      <c r="AW68" s="367"/>
      <c r="AX68" s="367"/>
      <c r="AY68" s="367"/>
      <c r="AZ68" s="367"/>
      <c r="BA68" s="367"/>
      <c r="BB68" s="367"/>
      <c r="BC68" s="368"/>
    </row>
    <row r="69" spans="1:55" ht="19.5" customHeight="1">
      <c r="A69" s="313"/>
      <c r="B69" s="120" t="s">
        <v>205</v>
      </c>
      <c r="C69" s="157" t="s">
        <v>198</v>
      </c>
      <c r="D69" s="268" t="s">
        <v>166</v>
      </c>
      <c r="E69" s="268"/>
      <c r="F69" s="268" t="s">
        <v>203</v>
      </c>
      <c r="G69" s="268"/>
      <c r="H69" s="268"/>
      <c r="I69" s="268" t="s">
        <v>169</v>
      </c>
      <c r="J69" s="268"/>
      <c r="K69" s="22" t="s">
        <v>26</v>
      </c>
      <c r="L69" s="354"/>
      <c r="M69" s="354"/>
      <c r="N69" s="354"/>
      <c r="O69" s="354"/>
      <c r="P69" s="354"/>
      <c r="Q69" s="354"/>
      <c r="R69" s="354"/>
      <c r="S69" s="354"/>
      <c r="T69" s="354"/>
      <c r="U69" s="354"/>
      <c r="V69" s="355"/>
      <c r="W69" s="341" t="s">
        <v>55</v>
      </c>
      <c r="X69" s="342"/>
      <c r="Y69" s="342"/>
      <c r="Z69" s="342"/>
      <c r="AA69" s="342"/>
      <c r="AB69" s="342"/>
      <c r="AC69" s="342"/>
      <c r="AD69" s="342"/>
      <c r="AE69" s="343"/>
      <c r="AF69" s="157" t="s">
        <v>190</v>
      </c>
      <c r="AG69" s="268" t="s">
        <v>239</v>
      </c>
      <c r="AH69" s="268"/>
      <c r="AI69" s="268"/>
      <c r="AJ69" s="268" t="s">
        <v>191</v>
      </c>
      <c r="AK69" s="268"/>
      <c r="AL69" s="268" t="s">
        <v>242</v>
      </c>
      <c r="AM69" s="268"/>
      <c r="AN69" s="268"/>
      <c r="AO69" s="268"/>
      <c r="AP69" s="22"/>
      <c r="AQ69" s="7" t="s">
        <v>191</v>
      </c>
      <c r="AR69" s="7"/>
      <c r="AS69" s="268" t="s">
        <v>169</v>
      </c>
      <c r="AT69" s="268"/>
      <c r="AU69" s="268"/>
      <c r="AV69" s="22" t="s">
        <v>192</v>
      </c>
      <c r="AW69" s="265"/>
      <c r="AX69" s="265"/>
      <c r="AY69" s="265"/>
      <c r="AZ69" s="265"/>
      <c r="BA69" s="265"/>
      <c r="BB69" s="265"/>
      <c r="BC69" s="266"/>
    </row>
    <row r="70" spans="1:55" ht="19.5" customHeight="1">
      <c r="A70" s="313"/>
      <c r="B70" s="120" t="s">
        <v>105</v>
      </c>
      <c r="C70" s="157" t="s">
        <v>190</v>
      </c>
      <c r="D70" s="268" t="s">
        <v>166</v>
      </c>
      <c r="E70" s="268"/>
      <c r="F70" s="268" t="s">
        <v>191</v>
      </c>
      <c r="G70" s="268"/>
      <c r="H70" s="268"/>
      <c r="I70" s="268" t="s">
        <v>169</v>
      </c>
      <c r="J70" s="268"/>
      <c r="K70" s="22" t="s">
        <v>26</v>
      </c>
      <c r="L70" s="481" t="s">
        <v>110</v>
      </c>
      <c r="M70" s="481"/>
      <c r="N70" s="481"/>
      <c r="O70" s="481"/>
      <c r="P70" s="481"/>
      <c r="Q70" s="481"/>
      <c r="R70" s="481"/>
      <c r="S70" s="481"/>
      <c r="T70" s="481"/>
      <c r="U70" s="481"/>
      <c r="V70" s="482"/>
      <c r="W70" s="341" t="s">
        <v>108</v>
      </c>
      <c r="X70" s="342"/>
      <c r="Y70" s="342"/>
      <c r="Z70" s="342"/>
      <c r="AA70" s="342"/>
      <c r="AB70" s="342"/>
      <c r="AC70" s="342"/>
      <c r="AD70" s="342"/>
      <c r="AE70" s="343"/>
      <c r="AF70" s="157" t="s">
        <v>190</v>
      </c>
      <c r="AG70" s="268" t="s">
        <v>166</v>
      </c>
      <c r="AH70" s="268"/>
      <c r="AI70" s="268"/>
      <c r="AJ70" s="268" t="s">
        <v>191</v>
      </c>
      <c r="AK70" s="268"/>
      <c r="AL70" s="7"/>
      <c r="AM70" s="268" t="s">
        <v>169</v>
      </c>
      <c r="AN70" s="268"/>
      <c r="AO70" s="268"/>
      <c r="AP70" s="22" t="s">
        <v>26</v>
      </c>
      <c r="AQ70" s="518"/>
      <c r="AR70" s="518"/>
      <c r="AS70" s="518"/>
      <c r="AT70" s="518"/>
      <c r="AU70" s="518"/>
      <c r="AV70" s="518"/>
      <c r="AW70" s="518"/>
      <c r="AX70" s="518"/>
      <c r="AY70" s="518"/>
      <c r="AZ70" s="518"/>
      <c r="BA70" s="518"/>
      <c r="BB70" s="518"/>
      <c r="BC70" s="519"/>
    </row>
    <row r="71" spans="1:55" ht="19.5" customHeight="1">
      <c r="A71" s="313"/>
      <c r="B71" s="120" t="s">
        <v>106</v>
      </c>
      <c r="C71" s="157" t="s">
        <v>190</v>
      </c>
      <c r="D71" s="268" t="s">
        <v>166</v>
      </c>
      <c r="E71" s="268"/>
      <c r="F71" s="268" t="s">
        <v>191</v>
      </c>
      <c r="G71" s="268"/>
      <c r="H71" s="268"/>
      <c r="I71" s="268" t="s">
        <v>169</v>
      </c>
      <c r="J71" s="268"/>
      <c r="K71" s="22" t="s">
        <v>279</v>
      </c>
      <c r="L71" s="354"/>
      <c r="M71" s="354"/>
      <c r="N71" s="354"/>
      <c r="O71" s="354"/>
      <c r="P71" s="354"/>
      <c r="Q71" s="354"/>
      <c r="R71" s="354"/>
      <c r="S71" s="354"/>
      <c r="T71" s="354"/>
      <c r="U71" s="354"/>
      <c r="V71" s="355"/>
      <c r="W71" s="341" t="s">
        <v>52</v>
      </c>
      <c r="X71" s="342"/>
      <c r="Y71" s="342"/>
      <c r="Z71" s="342"/>
      <c r="AA71" s="342"/>
      <c r="AB71" s="342"/>
      <c r="AC71" s="342"/>
      <c r="AD71" s="342"/>
      <c r="AE71" s="343"/>
      <c r="AF71" s="157" t="s">
        <v>190</v>
      </c>
      <c r="AG71" s="268" t="s">
        <v>166</v>
      </c>
      <c r="AH71" s="268"/>
      <c r="AI71" s="268"/>
      <c r="AJ71" s="268" t="s">
        <v>191</v>
      </c>
      <c r="AK71" s="268"/>
      <c r="AL71" s="7"/>
      <c r="AM71" s="268" t="s">
        <v>169</v>
      </c>
      <c r="AN71" s="268"/>
      <c r="AO71" s="268"/>
      <c r="AP71" s="22" t="s">
        <v>26</v>
      </c>
      <c r="AQ71" s="354"/>
      <c r="AR71" s="354"/>
      <c r="AS71" s="354"/>
      <c r="AT71" s="354"/>
      <c r="AU71" s="354"/>
      <c r="AV71" s="354"/>
      <c r="AW71" s="354"/>
      <c r="AX71" s="354"/>
      <c r="AY71" s="354"/>
      <c r="AZ71" s="354"/>
      <c r="BA71" s="354"/>
      <c r="BB71" s="354"/>
      <c r="BC71" s="478"/>
    </row>
    <row r="72" spans="1:55" ht="19.5" customHeight="1">
      <c r="A72" s="313"/>
      <c r="B72" s="122" t="s">
        <v>107</v>
      </c>
      <c r="C72" s="158" t="s">
        <v>190</v>
      </c>
      <c r="D72" s="267" t="s">
        <v>280</v>
      </c>
      <c r="E72" s="267"/>
      <c r="F72" s="267" t="s">
        <v>191</v>
      </c>
      <c r="G72" s="267"/>
      <c r="H72" s="267"/>
      <c r="I72" s="267" t="s">
        <v>169</v>
      </c>
      <c r="J72" s="267"/>
      <c r="K72" s="159" t="s">
        <v>26</v>
      </c>
      <c r="L72" s="494"/>
      <c r="M72" s="494"/>
      <c r="N72" s="494"/>
      <c r="O72" s="494"/>
      <c r="P72" s="494"/>
      <c r="Q72" s="494"/>
      <c r="R72" s="494"/>
      <c r="S72" s="494"/>
      <c r="T72" s="494"/>
      <c r="U72" s="494"/>
      <c r="V72" s="495"/>
      <c r="W72" s="364" t="s">
        <v>53</v>
      </c>
      <c r="X72" s="365"/>
      <c r="Y72" s="365"/>
      <c r="Z72" s="365"/>
      <c r="AA72" s="365"/>
      <c r="AB72" s="365"/>
      <c r="AC72" s="365"/>
      <c r="AD72" s="365"/>
      <c r="AE72" s="366"/>
      <c r="AF72" s="158" t="s">
        <v>190</v>
      </c>
      <c r="AG72" s="267" t="s">
        <v>166</v>
      </c>
      <c r="AH72" s="267"/>
      <c r="AI72" s="267"/>
      <c r="AJ72" s="267" t="s">
        <v>191</v>
      </c>
      <c r="AK72" s="267"/>
      <c r="AL72" s="23"/>
      <c r="AM72" s="267" t="s">
        <v>169</v>
      </c>
      <c r="AN72" s="267"/>
      <c r="AO72" s="267"/>
      <c r="AP72" s="159" t="s">
        <v>26</v>
      </c>
      <c r="AQ72" s="362"/>
      <c r="AR72" s="362"/>
      <c r="AS72" s="362"/>
      <c r="AT72" s="362"/>
      <c r="AU72" s="362"/>
      <c r="AV72" s="362"/>
      <c r="AW72" s="362"/>
      <c r="AX72" s="362"/>
      <c r="AY72" s="362"/>
      <c r="AZ72" s="362"/>
      <c r="BA72" s="362"/>
      <c r="BB72" s="362"/>
      <c r="BC72" s="363"/>
    </row>
    <row r="73" spans="1:55" ht="19.5" customHeight="1">
      <c r="A73" s="313"/>
      <c r="B73" s="407" t="s">
        <v>178</v>
      </c>
      <c r="C73" s="246"/>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8"/>
    </row>
    <row r="74" spans="1:55" ht="19.5" customHeight="1">
      <c r="A74" s="313"/>
      <c r="B74" s="408"/>
      <c r="C74" s="249"/>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0"/>
      <c r="AR74" s="250"/>
      <c r="AS74" s="250"/>
      <c r="AT74" s="250"/>
      <c r="AU74" s="250"/>
      <c r="AV74" s="250"/>
      <c r="AW74" s="250"/>
      <c r="AX74" s="250"/>
      <c r="AY74" s="250"/>
      <c r="AZ74" s="250"/>
      <c r="BA74" s="250"/>
      <c r="BB74" s="250"/>
      <c r="BC74" s="251"/>
    </row>
    <row r="75" spans="1:55" ht="19.5" customHeight="1">
      <c r="A75" s="313"/>
      <c r="B75" s="490"/>
      <c r="C75" s="249"/>
      <c r="D75" s="250"/>
      <c r="E75" s="250"/>
      <c r="F75" s="250"/>
      <c r="G75" s="250"/>
      <c r="H75" s="250"/>
      <c r="I75" s="250"/>
      <c r="J75" s="250"/>
      <c r="K75" s="250"/>
      <c r="L75" s="250"/>
      <c r="M75" s="250"/>
      <c r="N75" s="250"/>
      <c r="O75" s="250"/>
      <c r="P75" s="250"/>
      <c r="Q75" s="250"/>
      <c r="R75" s="250"/>
      <c r="S75" s="250"/>
      <c r="T75" s="250"/>
      <c r="U75" s="250"/>
      <c r="V75" s="250"/>
      <c r="W75" s="250"/>
      <c r="X75" s="250"/>
      <c r="Y75" s="250"/>
      <c r="Z75" s="250"/>
      <c r="AA75" s="250"/>
      <c r="AB75" s="250"/>
      <c r="AC75" s="250"/>
      <c r="AD75" s="250"/>
      <c r="AE75" s="250"/>
      <c r="AF75" s="250"/>
      <c r="AG75" s="250"/>
      <c r="AH75" s="250"/>
      <c r="AI75" s="250"/>
      <c r="AJ75" s="250"/>
      <c r="AK75" s="250"/>
      <c r="AL75" s="250"/>
      <c r="AM75" s="250"/>
      <c r="AN75" s="250"/>
      <c r="AO75" s="250"/>
      <c r="AP75" s="250"/>
      <c r="AQ75" s="250"/>
      <c r="AR75" s="250"/>
      <c r="AS75" s="250"/>
      <c r="AT75" s="250"/>
      <c r="AU75" s="250"/>
      <c r="AV75" s="250"/>
      <c r="AW75" s="250"/>
      <c r="AX75" s="250"/>
      <c r="AY75" s="250"/>
      <c r="AZ75" s="250"/>
      <c r="BA75" s="250"/>
      <c r="BB75" s="250"/>
      <c r="BC75" s="251"/>
    </row>
    <row r="76" spans="1:55" ht="19.5" customHeight="1" thickBot="1">
      <c r="A76" s="314"/>
      <c r="B76" s="491"/>
      <c r="C76" s="252"/>
      <c r="D76" s="253"/>
      <c r="E76" s="253"/>
      <c r="F76" s="253"/>
      <c r="G76" s="253"/>
      <c r="H76" s="253"/>
      <c r="I76" s="253"/>
      <c r="J76" s="253"/>
      <c r="K76" s="253"/>
      <c r="L76" s="253"/>
      <c r="M76" s="253"/>
      <c r="N76" s="253"/>
      <c r="O76" s="253"/>
      <c r="P76" s="253"/>
      <c r="Q76" s="253"/>
      <c r="R76" s="253"/>
      <c r="S76" s="253"/>
      <c r="T76" s="253"/>
      <c r="U76" s="253"/>
      <c r="V76" s="253"/>
      <c r="W76" s="253"/>
      <c r="X76" s="253"/>
      <c r="Y76" s="253"/>
      <c r="Z76" s="253"/>
      <c r="AA76" s="253"/>
      <c r="AB76" s="253"/>
      <c r="AC76" s="253"/>
      <c r="AD76" s="253"/>
      <c r="AE76" s="253"/>
      <c r="AF76" s="253"/>
      <c r="AG76" s="253"/>
      <c r="AH76" s="253"/>
      <c r="AI76" s="253"/>
      <c r="AJ76" s="253"/>
      <c r="AK76" s="253"/>
      <c r="AL76" s="253"/>
      <c r="AM76" s="253"/>
      <c r="AN76" s="253"/>
      <c r="AO76" s="253"/>
      <c r="AP76" s="253"/>
      <c r="AQ76" s="253"/>
      <c r="AR76" s="253"/>
      <c r="AS76" s="253"/>
      <c r="AT76" s="253"/>
      <c r="AU76" s="253"/>
      <c r="AV76" s="253"/>
      <c r="AW76" s="253"/>
      <c r="AX76" s="253"/>
      <c r="AY76" s="253"/>
      <c r="AZ76" s="253"/>
      <c r="BA76" s="253"/>
      <c r="BB76" s="253"/>
      <c r="BC76" s="254"/>
    </row>
    <row r="77" spans="1:55" ht="19.5" customHeight="1">
      <c r="A77" s="475" t="s">
        <v>163</v>
      </c>
      <c r="B77" s="185" t="s">
        <v>46</v>
      </c>
      <c r="C77" s="186" t="s">
        <v>25</v>
      </c>
      <c r="D77" s="340"/>
      <c r="E77" s="340"/>
      <c r="F77" s="187" t="s">
        <v>26</v>
      </c>
      <c r="G77" s="451" t="s">
        <v>88</v>
      </c>
      <c r="H77" s="451"/>
      <c r="I77" s="451"/>
      <c r="J77" s="451"/>
      <c r="K77" s="451"/>
      <c r="L77" s="451"/>
      <c r="M77" s="451"/>
      <c r="N77" s="451"/>
      <c r="O77" s="187" t="s">
        <v>25</v>
      </c>
      <c r="P77" s="340"/>
      <c r="Q77" s="340"/>
      <c r="R77" s="187" t="s">
        <v>26</v>
      </c>
      <c r="S77" s="451" t="s">
        <v>89</v>
      </c>
      <c r="T77" s="451"/>
      <c r="U77" s="451"/>
      <c r="V77" s="451"/>
      <c r="W77" s="451"/>
      <c r="X77" s="451"/>
      <c r="Y77" s="451"/>
      <c r="Z77" s="451"/>
      <c r="AA77" s="187" t="s">
        <v>25</v>
      </c>
      <c r="AB77" s="340"/>
      <c r="AC77" s="340"/>
      <c r="AD77" s="187" t="s">
        <v>26</v>
      </c>
      <c r="AE77" s="451" t="s">
        <v>90</v>
      </c>
      <c r="AF77" s="451"/>
      <c r="AG77" s="451"/>
      <c r="AH77" s="451"/>
      <c r="AI77" s="451"/>
      <c r="AJ77" s="188" t="s">
        <v>193</v>
      </c>
      <c r="AK77" s="339"/>
      <c r="AL77" s="339"/>
      <c r="AM77" s="339"/>
      <c r="AN77" s="339"/>
      <c r="AO77" s="339"/>
      <c r="AP77" s="339"/>
      <c r="AQ77" s="339"/>
      <c r="AR77" s="339"/>
      <c r="AS77" s="339"/>
      <c r="AT77" s="339"/>
      <c r="AU77" s="339"/>
      <c r="AV77" s="339"/>
      <c r="AW77" s="339"/>
      <c r="AX77" s="339"/>
      <c r="AY77" s="339"/>
      <c r="AZ77" s="339"/>
      <c r="BA77" s="339"/>
      <c r="BB77" s="339"/>
      <c r="BC77" s="189" t="s">
        <v>194</v>
      </c>
    </row>
    <row r="78" spans="1:55" ht="19.5" customHeight="1">
      <c r="A78" s="476"/>
      <c r="B78" s="132" t="s">
        <v>47</v>
      </c>
      <c r="C78" s="492"/>
      <c r="D78" s="493"/>
      <c r="E78" s="493"/>
      <c r="F78" s="493"/>
      <c r="G78" s="493"/>
      <c r="H78" s="493"/>
      <c r="I78" s="493"/>
      <c r="J78" s="493"/>
      <c r="K78" s="493"/>
      <c r="L78" s="493"/>
      <c r="M78" s="493"/>
      <c r="N78" s="493"/>
      <c r="O78" s="493"/>
      <c r="P78" s="493"/>
      <c r="Q78" s="493"/>
      <c r="R78" s="493"/>
      <c r="S78" s="493"/>
      <c r="T78" s="493"/>
      <c r="U78" s="369" t="s">
        <v>48</v>
      </c>
      <c r="V78" s="369"/>
      <c r="W78" s="370"/>
      <c r="X78" s="205" t="s">
        <v>25</v>
      </c>
      <c r="Y78" s="379"/>
      <c r="Z78" s="379"/>
      <c r="AA78" s="205" t="s">
        <v>26</v>
      </c>
      <c r="AB78" s="532" t="s">
        <v>238</v>
      </c>
      <c r="AC78" s="532"/>
      <c r="AD78" s="532"/>
      <c r="AE78" s="532"/>
      <c r="AF78" s="532"/>
      <c r="AG78" s="532"/>
      <c r="AH78" s="532"/>
      <c r="AI78" s="532"/>
      <c r="AJ78" s="532"/>
      <c r="AK78" s="532"/>
      <c r="AL78" s="532"/>
      <c r="AM78" s="532"/>
      <c r="AN78" s="532"/>
      <c r="AO78" s="532"/>
      <c r="AP78" s="532"/>
      <c r="AQ78" s="532"/>
      <c r="AR78" s="532"/>
      <c r="AS78" s="532"/>
      <c r="AT78" s="532"/>
      <c r="AU78" s="532"/>
      <c r="AV78" s="532"/>
      <c r="AW78" s="532"/>
      <c r="AX78" s="532"/>
      <c r="AY78" s="532"/>
      <c r="AZ78" s="532"/>
      <c r="BA78" s="532"/>
      <c r="BB78" s="532"/>
      <c r="BC78" s="533"/>
    </row>
    <row r="79" spans="1:55" ht="19.5" customHeight="1">
      <c r="A79" s="476"/>
      <c r="B79" s="208" t="s">
        <v>278</v>
      </c>
      <c r="C79" s="527">
        <v>42582</v>
      </c>
      <c r="D79" s="528"/>
      <c r="E79" s="528"/>
      <c r="F79" s="528"/>
      <c r="G79" s="528"/>
      <c r="H79" s="528"/>
      <c r="I79" s="528"/>
      <c r="J79" s="528"/>
      <c r="K79" s="528"/>
      <c r="L79" s="528"/>
      <c r="M79" s="528"/>
      <c r="N79" s="528"/>
      <c r="O79" s="528"/>
      <c r="P79" s="528"/>
      <c r="Q79" s="528"/>
      <c r="R79" s="528"/>
      <c r="S79" s="528"/>
      <c r="T79" s="528"/>
      <c r="U79" s="528"/>
      <c r="V79" s="528"/>
      <c r="W79" s="529"/>
      <c r="X79" s="205"/>
      <c r="Y79" s="206"/>
      <c r="Z79" s="206"/>
      <c r="AA79" s="206"/>
      <c r="AB79" s="206"/>
      <c r="AC79" s="206"/>
      <c r="AD79" s="206"/>
      <c r="AE79" s="206"/>
      <c r="AF79" s="206"/>
      <c r="AG79" s="206"/>
      <c r="AH79" s="206"/>
      <c r="AI79" s="206"/>
      <c r="AJ79" s="206"/>
      <c r="AK79" s="206"/>
      <c r="AL79" s="206"/>
      <c r="AM79" s="206"/>
      <c r="AN79" s="206"/>
      <c r="AO79" s="206"/>
      <c r="AP79" s="206"/>
      <c r="AQ79" s="206"/>
      <c r="AR79" s="206"/>
      <c r="AS79" s="206"/>
      <c r="AT79" s="206"/>
      <c r="AU79" s="206"/>
      <c r="AV79" s="206"/>
      <c r="AW79" s="206"/>
      <c r="AX79" s="206"/>
      <c r="AY79" s="206"/>
      <c r="AZ79" s="206"/>
      <c r="BA79" s="206"/>
      <c r="BB79" s="206"/>
      <c r="BC79" s="207"/>
    </row>
    <row r="80" spans="1:55" ht="19.5" customHeight="1" thickBot="1">
      <c r="A80" s="477"/>
      <c r="B80" s="184" t="s">
        <v>283</v>
      </c>
      <c r="C80" s="158" t="s">
        <v>18</v>
      </c>
      <c r="D80" s="267" t="s">
        <v>239</v>
      </c>
      <c r="E80" s="267"/>
      <c r="F80" s="267" t="s">
        <v>104</v>
      </c>
      <c r="G80" s="267"/>
      <c r="H80" s="267"/>
      <c r="I80" s="267" t="s">
        <v>281</v>
      </c>
      <c r="J80" s="267"/>
      <c r="K80" s="159" t="s">
        <v>26</v>
      </c>
      <c r="L80" s="530" t="s">
        <v>290</v>
      </c>
      <c r="M80" s="530"/>
      <c r="N80" s="530"/>
      <c r="O80" s="530"/>
      <c r="P80" s="530"/>
      <c r="Q80" s="530"/>
      <c r="R80" s="530"/>
      <c r="S80" s="530"/>
      <c r="T80" s="530"/>
      <c r="U80" s="530"/>
      <c r="V80" s="530"/>
      <c r="W80" s="531"/>
      <c r="X80" s="290"/>
      <c r="Y80" s="291"/>
      <c r="Z80" s="291"/>
      <c r="AA80" s="291"/>
      <c r="AB80" s="291"/>
      <c r="AC80" s="291"/>
      <c r="AD80" s="291"/>
      <c r="AE80" s="224" t="s">
        <v>286</v>
      </c>
      <c r="AF80" s="224"/>
      <c r="AG80" s="224"/>
      <c r="AH80" s="291"/>
      <c r="AI80" s="291"/>
      <c r="AJ80" s="291"/>
      <c r="AK80" s="291"/>
      <c r="AL80" s="291"/>
      <c r="AM80" s="291"/>
      <c r="AN80" s="224" t="s">
        <v>287</v>
      </c>
      <c r="AO80" s="224"/>
      <c r="AP80" s="224"/>
      <c r="AQ80" s="223" t="s">
        <v>288</v>
      </c>
      <c r="AR80" s="222"/>
      <c r="AS80" s="220"/>
      <c r="AT80" s="220"/>
      <c r="AU80" s="220"/>
      <c r="AV80" s="220"/>
      <c r="AW80" s="220"/>
      <c r="AX80" s="220"/>
      <c r="AY80" s="220"/>
      <c r="AZ80" s="220"/>
      <c r="BA80" s="220"/>
      <c r="BB80" s="220"/>
      <c r="BC80" s="221"/>
    </row>
    <row r="81" spans="1:55" ht="19.5" customHeight="1">
      <c r="A81" s="302" t="s">
        <v>157</v>
      </c>
      <c r="B81" s="160" t="s">
        <v>162</v>
      </c>
      <c r="C81" s="328" t="s">
        <v>195</v>
      </c>
      <c r="D81" s="280"/>
      <c r="E81" s="280" t="str">
        <f>IF(E13="","",E13)</f>
        <v>-</v>
      </c>
      <c r="F81" s="280"/>
      <c r="G81" s="280"/>
      <c r="H81" s="280"/>
      <c r="I81" s="280"/>
      <c r="J81" s="280"/>
      <c r="K81" s="371">
        <f>IF(C14="","",C14)</f>
      </c>
      <c r="L81" s="372"/>
      <c r="M81" s="372"/>
      <c r="N81" s="372"/>
      <c r="O81" s="372"/>
      <c r="P81" s="372"/>
      <c r="Q81" s="372"/>
      <c r="R81" s="372"/>
      <c r="S81" s="372"/>
      <c r="T81" s="372"/>
      <c r="U81" s="372"/>
      <c r="V81" s="372"/>
      <c r="W81" s="372"/>
      <c r="X81" s="372"/>
      <c r="Y81" s="372"/>
      <c r="Z81" s="372"/>
      <c r="AA81" s="372"/>
      <c r="AB81" s="372"/>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2"/>
      <c r="AY81" s="372"/>
      <c r="AZ81" s="372"/>
      <c r="BA81" s="372"/>
      <c r="BB81" s="372"/>
      <c r="BC81" s="373"/>
    </row>
    <row r="82" spans="1:55" ht="19.5" customHeight="1">
      <c r="A82" s="303"/>
      <c r="B82" s="161" t="s">
        <v>154</v>
      </c>
      <c r="C82" s="325" t="s">
        <v>195</v>
      </c>
      <c r="D82" s="326"/>
      <c r="E82" s="279"/>
      <c r="F82" s="279"/>
      <c r="G82" s="279"/>
      <c r="H82" s="279"/>
      <c r="I82" s="279"/>
      <c r="J82" s="279"/>
      <c r="K82" s="281"/>
      <c r="L82" s="282"/>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282"/>
      <c r="AK82" s="282"/>
      <c r="AL82" s="282"/>
      <c r="AM82" s="282"/>
      <c r="AN82" s="282"/>
      <c r="AO82" s="282"/>
      <c r="AP82" s="282"/>
      <c r="AQ82" s="282"/>
      <c r="AR82" s="282"/>
      <c r="AS82" s="282"/>
      <c r="AT82" s="282"/>
      <c r="AU82" s="282"/>
      <c r="AV82" s="282"/>
      <c r="AW82" s="282"/>
      <c r="AX82" s="282"/>
      <c r="AY82" s="282"/>
      <c r="AZ82" s="282"/>
      <c r="BA82" s="282"/>
      <c r="BB82" s="282"/>
      <c r="BC82" s="283"/>
    </row>
    <row r="83" spans="1:55" ht="19.5" customHeight="1">
      <c r="A83" s="303"/>
      <c r="B83" s="162" t="s">
        <v>57</v>
      </c>
      <c r="C83" s="319"/>
      <c r="D83" s="320"/>
      <c r="E83" s="320"/>
      <c r="F83" s="320"/>
      <c r="G83" s="320"/>
      <c r="H83" s="320"/>
      <c r="I83" s="320"/>
      <c r="J83" s="320"/>
      <c r="K83" s="320"/>
      <c r="L83" s="320"/>
      <c r="M83" s="320"/>
      <c r="N83" s="320"/>
      <c r="O83" s="320"/>
      <c r="P83" s="320"/>
      <c r="Q83" s="320"/>
      <c r="R83" s="320"/>
      <c r="S83" s="320"/>
      <c r="T83" s="320"/>
      <c r="U83" s="320"/>
      <c r="V83" s="320"/>
      <c r="W83" s="335"/>
      <c r="X83" s="332" t="s">
        <v>196</v>
      </c>
      <c r="Y83" s="333"/>
      <c r="Z83" s="333"/>
      <c r="AA83" s="333"/>
      <c r="AB83" s="333"/>
      <c r="AC83" s="333"/>
      <c r="AD83" s="334"/>
      <c r="AE83" s="287"/>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9"/>
    </row>
    <row r="84" spans="1:55" ht="19.5" customHeight="1">
      <c r="A84" s="303"/>
      <c r="B84" s="132" t="s">
        <v>58</v>
      </c>
      <c r="C84" s="319"/>
      <c r="D84" s="320"/>
      <c r="E84" s="320"/>
      <c r="F84" s="320"/>
      <c r="G84" s="320"/>
      <c r="H84" s="320"/>
      <c r="I84" s="320"/>
      <c r="J84" s="320"/>
      <c r="K84" s="320"/>
      <c r="L84" s="320"/>
      <c r="M84" s="320"/>
      <c r="N84" s="320"/>
      <c r="O84" s="320"/>
      <c r="P84" s="320"/>
      <c r="Q84" s="320"/>
      <c r="R84" s="320"/>
      <c r="S84" s="320"/>
      <c r="T84" s="320"/>
      <c r="U84" s="320"/>
      <c r="V84" s="320"/>
      <c r="W84" s="335"/>
      <c r="X84" s="332" t="s">
        <v>206</v>
      </c>
      <c r="Y84" s="333"/>
      <c r="Z84" s="333"/>
      <c r="AA84" s="333"/>
      <c r="AB84" s="333"/>
      <c r="AC84" s="333"/>
      <c r="AD84" s="334"/>
      <c r="AE84" s="319"/>
      <c r="AF84" s="320"/>
      <c r="AG84" s="320"/>
      <c r="AH84" s="320"/>
      <c r="AI84" s="320"/>
      <c r="AJ84" s="320"/>
      <c r="AK84" s="320"/>
      <c r="AL84" s="320"/>
      <c r="AM84" s="320"/>
      <c r="AN84" s="320"/>
      <c r="AO84" s="320"/>
      <c r="AP84" s="320"/>
      <c r="AQ84" s="320"/>
      <c r="AR84" s="320"/>
      <c r="AS84" s="320"/>
      <c r="AT84" s="320"/>
      <c r="AU84" s="320"/>
      <c r="AV84" s="320"/>
      <c r="AW84" s="320"/>
      <c r="AX84" s="320"/>
      <c r="AY84" s="320"/>
      <c r="AZ84" s="320"/>
      <c r="BA84" s="320"/>
      <c r="BB84" s="320"/>
      <c r="BC84" s="321"/>
    </row>
    <row r="85" spans="1:55" ht="18.75" customHeight="1" thickBot="1">
      <c r="A85" s="303"/>
      <c r="B85" s="163" t="s">
        <v>207</v>
      </c>
      <c r="C85" s="276"/>
      <c r="D85" s="277"/>
      <c r="E85" s="277"/>
      <c r="F85" s="277"/>
      <c r="G85" s="277"/>
      <c r="H85" s="277"/>
      <c r="I85" s="277"/>
      <c r="J85" s="277"/>
      <c r="K85" s="277"/>
      <c r="L85" s="277"/>
      <c r="M85" s="277"/>
      <c r="N85" s="277"/>
      <c r="O85" s="277"/>
      <c r="P85" s="277"/>
      <c r="Q85" s="277"/>
      <c r="R85" s="277"/>
      <c r="S85" s="277"/>
      <c r="T85" s="277"/>
      <c r="U85" s="277"/>
      <c r="V85" s="277"/>
      <c r="W85" s="327"/>
      <c r="X85" s="336" t="s">
        <v>208</v>
      </c>
      <c r="Y85" s="337"/>
      <c r="Z85" s="337"/>
      <c r="AA85" s="337"/>
      <c r="AB85" s="337"/>
      <c r="AC85" s="337"/>
      <c r="AD85" s="338"/>
      <c r="AE85" s="276"/>
      <c r="AF85" s="277"/>
      <c r="AG85" s="277"/>
      <c r="AH85" s="277"/>
      <c r="AI85" s="277"/>
      <c r="AJ85" s="277"/>
      <c r="AK85" s="277"/>
      <c r="AL85" s="277"/>
      <c r="AM85" s="277"/>
      <c r="AN85" s="277"/>
      <c r="AO85" s="277"/>
      <c r="AP85" s="277"/>
      <c r="AQ85" s="277"/>
      <c r="AR85" s="277"/>
      <c r="AS85" s="277"/>
      <c r="AT85" s="277"/>
      <c r="AU85" s="277"/>
      <c r="AV85" s="277"/>
      <c r="AW85" s="277"/>
      <c r="AX85" s="277"/>
      <c r="AY85" s="277"/>
      <c r="AZ85" s="277"/>
      <c r="BA85" s="277"/>
      <c r="BB85" s="277"/>
      <c r="BC85" s="278"/>
    </row>
    <row r="86" spans="1:55" ht="19.5" customHeight="1" thickBot="1">
      <c r="A86" s="303"/>
      <c r="B86" s="284" t="s">
        <v>209</v>
      </c>
      <c r="C86" s="285"/>
      <c r="D86" s="285"/>
      <c r="E86" s="285"/>
      <c r="F86" s="285"/>
      <c r="G86" s="285"/>
      <c r="H86" s="285"/>
      <c r="I86" s="285"/>
      <c r="J86" s="285"/>
      <c r="K86" s="285"/>
      <c r="L86" s="285"/>
      <c r="M86" s="285"/>
      <c r="N86" s="285"/>
      <c r="O86" s="285"/>
      <c r="P86" s="285"/>
      <c r="Q86" s="285"/>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5"/>
      <c r="AT86" s="285"/>
      <c r="AU86" s="285"/>
      <c r="AV86" s="285"/>
      <c r="AW86" s="285"/>
      <c r="AX86" s="285"/>
      <c r="AY86" s="285"/>
      <c r="AZ86" s="285"/>
      <c r="BA86" s="285"/>
      <c r="BB86" s="285"/>
      <c r="BC86" s="286"/>
    </row>
    <row r="87" spans="1:55" ht="19.5" customHeight="1">
      <c r="A87" s="303"/>
      <c r="B87" s="164" t="s">
        <v>57</v>
      </c>
      <c r="C87" s="356"/>
      <c r="D87" s="357"/>
      <c r="E87" s="357"/>
      <c r="F87" s="357"/>
      <c r="G87" s="357"/>
      <c r="H87" s="357"/>
      <c r="I87" s="357"/>
      <c r="J87" s="357"/>
      <c r="K87" s="357"/>
      <c r="L87" s="357"/>
      <c r="M87" s="357"/>
      <c r="N87" s="357"/>
      <c r="O87" s="357"/>
      <c r="P87" s="357"/>
      <c r="Q87" s="357"/>
      <c r="R87" s="357"/>
      <c r="S87" s="357"/>
      <c r="T87" s="357"/>
      <c r="U87" s="357"/>
      <c r="V87" s="357"/>
      <c r="W87" s="358"/>
      <c r="X87" s="329" t="s">
        <v>196</v>
      </c>
      <c r="Y87" s="330"/>
      <c r="Z87" s="330"/>
      <c r="AA87" s="330"/>
      <c r="AB87" s="330"/>
      <c r="AC87" s="330"/>
      <c r="AD87" s="331"/>
      <c r="AE87" s="322"/>
      <c r="AF87" s="323"/>
      <c r="AG87" s="323"/>
      <c r="AH87" s="323"/>
      <c r="AI87" s="323"/>
      <c r="AJ87" s="323"/>
      <c r="AK87" s="323"/>
      <c r="AL87" s="323"/>
      <c r="AM87" s="323"/>
      <c r="AN87" s="323"/>
      <c r="AO87" s="323"/>
      <c r="AP87" s="323"/>
      <c r="AQ87" s="323"/>
      <c r="AR87" s="323"/>
      <c r="AS87" s="323"/>
      <c r="AT87" s="323"/>
      <c r="AU87" s="323"/>
      <c r="AV87" s="323"/>
      <c r="AW87" s="323"/>
      <c r="AX87" s="323"/>
      <c r="AY87" s="323"/>
      <c r="AZ87" s="323"/>
      <c r="BA87" s="323"/>
      <c r="BB87" s="323"/>
      <c r="BC87" s="324"/>
    </row>
    <row r="88" spans="1:55" ht="20.25" customHeight="1">
      <c r="A88" s="303"/>
      <c r="B88" s="165" t="s">
        <v>58</v>
      </c>
      <c r="C88" s="319"/>
      <c r="D88" s="320"/>
      <c r="E88" s="320"/>
      <c r="F88" s="320"/>
      <c r="G88" s="320"/>
      <c r="H88" s="320"/>
      <c r="I88" s="320"/>
      <c r="J88" s="320"/>
      <c r="K88" s="320"/>
      <c r="L88" s="320"/>
      <c r="M88" s="320"/>
      <c r="N88" s="320"/>
      <c r="O88" s="320"/>
      <c r="P88" s="320"/>
      <c r="Q88" s="320"/>
      <c r="R88" s="320"/>
      <c r="S88" s="320"/>
      <c r="T88" s="320"/>
      <c r="U88" s="320"/>
      <c r="V88" s="320"/>
      <c r="W88" s="335"/>
      <c r="X88" s="344" t="s">
        <v>206</v>
      </c>
      <c r="Y88" s="345"/>
      <c r="Z88" s="345"/>
      <c r="AA88" s="345"/>
      <c r="AB88" s="345"/>
      <c r="AC88" s="345"/>
      <c r="AD88" s="346"/>
      <c r="AE88" s="319"/>
      <c r="AF88" s="320"/>
      <c r="AG88" s="320"/>
      <c r="AH88" s="320"/>
      <c r="AI88" s="320"/>
      <c r="AJ88" s="320"/>
      <c r="AK88" s="320"/>
      <c r="AL88" s="320"/>
      <c r="AM88" s="320"/>
      <c r="AN88" s="320"/>
      <c r="AO88" s="320"/>
      <c r="AP88" s="320"/>
      <c r="AQ88" s="320"/>
      <c r="AR88" s="320"/>
      <c r="AS88" s="320"/>
      <c r="AT88" s="320"/>
      <c r="AU88" s="320"/>
      <c r="AV88" s="320"/>
      <c r="AW88" s="320"/>
      <c r="AX88" s="320"/>
      <c r="AY88" s="320"/>
      <c r="AZ88" s="320"/>
      <c r="BA88" s="320"/>
      <c r="BB88" s="320"/>
      <c r="BC88" s="321"/>
    </row>
    <row r="89" spans="1:55" ht="19.5" customHeight="1" thickBot="1">
      <c r="A89" s="304"/>
      <c r="B89" s="110" t="s">
        <v>207</v>
      </c>
      <c r="C89" s="276"/>
      <c r="D89" s="277"/>
      <c r="E89" s="277"/>
      <c r="F89" s="277"/>
      <c r="G89" s="277"/>
      <c r="H89" s="277"/>
      <c r="I89" s="277"/>
      <c r="J89" s="277"/>
      <c r="K89" s="277"/>
      <c r="L89" s="277"/>
      <c r="M89" s="277"/>
      <c r="N89" s="277"/>
      <c r="O89" s="277"/>
      <c r="P89" s="277"/>
      <c r="Q89" s="277"/>
      <c r="R89" s="277"/>
      <c r="S89" s="277"/>
      <c r="T89" s="277"/>
      <c r="U89" s="277"/>
      <c r="V89" s="277"/>
      <c r="W89" s="327"/>
      <c r="X89" s="273" t="s">
        <v>208</v>
      </c>
      <c r="Y89" s="274"/>
      <c r="Z89" s="274"/>
      <c r="AA89" s="274"/>
      <c r="AB89" s="274"/>
      <c r="AC89" s="274"/>
      <c r="AD89" s="275"/>
      <c r="AE89" s="276"/>
      <c r="AF89" s="277"/>
      <c r="AG89" s="277"/>
      <c r="AH89" s="277"/>
      <c r="AI89" s="277"/>
      <c r="AJ89" s="277"/>
      <c r="AK89" s="277"/>
      <c r="AL89" s="277"/>
      <c r="AM89" s="277"/>
      <c r="AN89" s="277"/>
      <c r="AO89" s="277"/>
      <c r="AP89" s="277"/>
      <c r="AQ89" s="277"/>
      <c r="AR89" s="277"/>
      <c r="AS89" s="277"/>
      <c r="AT89" s="277"/>
      <c r="AU89" s="277"/>
      <c r="AV89" s="277"/>
      <c r="AW89" s="277"/>
      <c r="AX89" s="277"/>
      <c r="AY89" s="277"/>
      <c r="AZ89" s="277"/>
      <c r="BA89" s="277"/>
      <c r="BB89" s="277"/>
      <c r="BC89" s="278"/>
    </row>
    <row r="90" spans="1:55" ht="19.5" customHeight="1" thickBot="1">
      <c r="A90" s="505" t="s">
        <v>220</v>
      </c>
      <c r="B90" s="506"/>
      <c r="C90" s="509"/>
      <c r="D90" s="510"/>
      <c r="E90" s="510"/>
      <c r="F90" s="510"/>
      <c r="G90" s="510"/>
      <c r="H90" s="510"/>
      <c r="I90" s="510"/>
      <c r="J90" s="510"/>
      <c r="K90" s="510"/>
      <c r="L90" s="510"/>
      <c r="M90" s="510"/>
      <c r="N90" s="510"/>
      <c r="O90" s="510"/>
      <c r="P90" s="510"/>
      <c r="Q90" s="510"/>
      <c r="R90" s="510"/>
      <c r="S90" s="510"/>
      <c r="T90" s="510"/>
      <c r="U90" s="510"/>
      <c r="V90" s="510"/>
      <c r="W90" s="511"/>
      <c r="X90" s="509"/>
      <c r="Y90" s="510"/>
      <c r="Z90" s="510"/>
      <c r="AA90" s="510"/>
      <c r="AB90" s="510"/>
      <c r="AC90" s="510"/>
      <c r="AD90" s="510"/>
      <c r="AE90" s="510"/>
      <c r="AF90" s="510"/>
      <c r="AG90" s="510"/>
      <c r="AH90" s="510"/>
      <c r="AI90" s="510"/>
      <c r="AJ90" s="510"/>
      <c r="AK90" s="510"/>
      <c r="AL90" s="510"/>
      <c r="AM90" s="510"/>
      <c r="AN90" s="510"/>
      <c r="AO90" s="510"/>
      <c r="AP90" s="510"/>
      <c r="AQ90" s="510"/>
      <c r="AR90" s="510"/>
      <c r="AS90" s="510"/>
      <c r="AT90" s="510"/>
      <c r="AU90" s="510"/>
      <c r="AV90" s="510"/>
      <c r="AW90" s="510"/>
      <c r="AX90" s="510"/>
      <c r="AY90" s="510"/>
      <c r="AZ90" s="510"/>
      <c r="BA90" s="510"/>
      <c r="BB90" s="510"/>
      <c r="BC90" s="525"/>
    </row>
    <row r="91" spans="1:55" ht="10.5" customHeight="1">
      <c r="A91" s="496" t="s">
        <v>225</v>
      </c>
      <c r="B91" s="507" t="s">
        <v>224</v>
      </c>
      <c r="C91" s="508"/>
      <c r="D91" s="508"/>
      <c r="E91" s="508"/>
      <c r="F91" s="508"/>
      <c r="G91" s="508"/>
      <c r="H91" s="508"/>
      <c r="I91" s="508"/>
      <c r="J91" s="508"/>
      <c r="K91" s="503" t="s">
        <v>67</v>
      </c>
      <c r="L91" s="503"/>
      <c r="M91" s="503"/>
      <c r="N91" s="503"/>
      <c r="O91" s="504" t="s">
        <v>167</v>
      </c>
      <c r="P91" s="504"/>
      <c r="Q91" s="504"/>
      <c r="R91" s="504"/>
      <c r="S91" s="504"/>
      <c r="T91" s="504"/>
      <c r="U91" s="504"/>
      <c r="V91" s="504"/>
      <c r="W91" s="504"/>
      <c r="X91" s="504"/>
      <c r="Y91" s="504"/>
      <c r="Z91" s="504"/>
      <c r="AA91" s="504"/>
      <c r="AB91" s="504"/>
      <c r="AC91" s="504"/>
      <c r="AD91" s="504"/>
      <c r="AE91" s="56"/>
      <c r="AF91" s="56"/>
      <c r="AG91" s="56"/>
      <c r="AH91" s="523"/>
      <c r="AI91" s="523"/>
      <c r="AJ91" s="523"/>
      <c r="AK91" s="523"/>
      <c r="AL91" s="523"/>
      <c r="AM91" s="523"/>
      <c r="AN91" s="523"/>
      <c r="AO91" s="523"/>
      <c r="AP91" s="523"/>
      <c r="AQ91" s="523"/>
      <c r="AR91" s="523"/>
      <c r="AS91" s="523"/>
      <c r="AT91" s="523"/>
      <c r="AU91" s="523"/>
      <c r="AV91" s="523"/>
      <c r="AW91" s="523"/>
      <c r="AX91" s="523"/>
      <c r="AY91" s="523"/>
      <c r="AZ91" s="523"/>
      <c r="BA91" s="523"/>
      <c r="BB91" s="523"/>
      <c r="BC91" s="524"/>
    </row>
    <row r="92" spans="1:55" ht="10.5" customHeight="1">
      <c r="A92" s="497"/>
      <c r="B92" s="57" t="s">
        <v>165</v>
      </c>
      <c r="C92" s="499" t="s">
        <v>161</v>
      </c>
      <c r="D92" s="499"/>
      <c r="E92" s="499"/>
      <c r="F92" s="499"/>
      <c r="G92" s="499"/>
      <c r="H92" s="499"/>
      <c r="I92" s="499"/>
      <c r="J92" s="499"/>
      <c r="K92" s="499"/>
      <c r="L92" s="499"/>
      <c r="M92" s="499"/>
      <c r="N92" s="499"/>
      <c r="O92" s="499"/>
      <c r="P92" s="499"/>
      <c r="Q92" s="499"/>
      <c r="R92" s="499"/>
      <c r="S92" s="499"/>
      <c r="T92" s="499"/>
      <c r="U92" s="499"/>
      <c r="V92" s="499"/>
      <c r="W92" s="499"/>
      <c r="X92" s="499"/>
      <c r="Y92" s="499"/>
      <c r="Z92" s="499"/>
      <c r="AA92" s="499"/>
      <c r="AB92" s="499"/>
      <c r="AC92" s="499"/>
      <c r="AD92" s="499"/>
      <c r="AE92" s="499"/>
      <c r="AF92" s="499"/>
      <c r="AG92" s="499"/>
      <c r="AH92" s="499"/>
      <c r="AI92" s="499"/>
      <c r="AJ92" s="499"/>
      <c r="AK92" s="499"/>
      <c r="AL92" s="499"/>
      <c r="AM92" s="499"/>
      <c r="AN92" s="499"/>
      <c r="AO92" s="499"/>
      <c r="AP92" s="499"/>
      <c r="AQ92" s="499"/>
      <c r="AR92" s="499"/>
      <c r="AS92" s="499"/>
      <c r="AT92" s="499"/>
      <c r="AU92" s="499"/>
      <c r="AV92" s="499"/>
      <c r="AW92" s="499"/>
      <c r="AX92" s="499"/>
      <c r="AY92" s="499"/>
      <c r="AZ92" s="499"/>
      <c r="BA92" s="499"/>
      <c r="BB92" s="499"/>
      <c r="BC92" s="500"/>
    </row>
    <row r="93" spans="1:55" ht="13.5" customHeight="1" thickBot="1">
      <c r="A93" s="498"/>
      <c r="B93" s="98"/>
      <c r="C93" s="501" t="s">
        <v>210</v>
      </c>
      <c r="D93" s="501"/>
      <c r="E93" s="501"/>
      <c r="F93" s="501"/>
      <c r="G93" s="501"/>
      <c r="H93" s="501"/>
      <c r="I93" s="501"/>
      <c r="J93" s="501"/>
      <c r="K93" s="501"/>
      <c r="L93" s="501"/>
      <c r="M93" s="501"/>
      <c r="N93" s="501"/>
      <c r="O93" s="501"/>
      <c r="P93" s="501"/>
      <c r="Q93" s="501"/>
      <c r="R93" s="501"/>
      <c r="S93" s="501"/>
      <c r="T93" s="501"/>
      <c r="U93" s="501"/>
      <c r="V93" s="501"/>
      <c r="W93" s="501"/>
      <c r="X93" s="501"/>
      <c r="Y93" s="501"/>
      <c r="Z93" s="501"/>
      <c r="AA93" s="501"/>
      <c r="AB93" s="501"/>
      <c r="AC93" s="501"/>
      <c r="AD93" s="501"/>
      <c r="AE93" s="501"/>
      <c r="AF93" s="501"/>
      <c r="AG93" s="501"/>
      <c r="AH93" s="501"/>
      <c r="AI93" s="501"/>
      <c r="AJ93" s="501"/>
      <c r="AK93" s="501"/>
      <c r="AL93" s="501"/>
      <c r="AM93" s="501"/>
      <c r="AN93" s="501"/>
      <c r="AO93" s="501"/>
      <c r="AP93" s="501"/>
      <c r="AQ93" s="501"/>
      <c r="AR93" s="501"/>
      <c r="AS93" s="501"/>
      <c r="AT93" s="501"/>
      <c r="AU93" s="501"/>
      <c r="AV93" s="501"/>
      <c r="AW93" s="501"/>
      <c r="AX93" s="501"/>
      <c r="AY93" s="501"/>
      <c r="AZ93" s="501"/>
      <c r="BA93" s="501"/>
      <c r="BB93" s="501"/>
      <c r="BC93" s="502"/>
    </row>
    <row r="94" spans="1:55" ht="10.5" customHeight="1">
      <c r="A94" s="197" t="s">
        <v>171</v>
      </c>
      <c r="B94" s="198" t="s">
        <v>173</v>
      </c>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198"/>
      <c r="AJ94" s="198"/>
      <c r="AK94" s="198"/>
      <c r="AL94" s="198"/>
      <c r="AM94" s="198"/>
      <c r="AN94" s="198"/>
      <c r="AO94" s="198"/>
      <c r="AP94" s="198"/>
      <c r="AQ94" s="198"/>
      <c r="AR94" s="198"/>
      <c r="AS94" s="198"/>
      <c r="AT94" s="198"/>
      <c r="AU94" s="198"/>
      <c r="AV94" s="198"/>
      <c r="AW94" s="198"/>
      <c r="AX94" s="198"/>
      <c r="AY94" s="198"/>
      <c r="AZ94" s="198"/>
      <c r="BA94" s="198"/>
      <c r="BB94" s="198"/>
      <c r="BC94" s="198"/>
    </row>
    <row r="95" spans="1:55" ht="10.5" customHeight="1">
      <c r="A95" s="199" t="s">
        <v>172</v>
      </c>
      <c r="B95" s="199" t="s">
        <v>269</v>
      </c>
      <c r="C95" s="200"/>
      <c r="D95" s="200"/>
      <c r="E95" s="200"/>
      <c r="F95" s="200"/>
      <c r="G95" s="200"/>
      <c r="H95" s="200"/>
      <c r="I95" s="200"/>
      <c r="J95" s="200"/>
      <c r="K95" s="200"/>
      <c r="L95" s="200"/>
      <c r="M95" s="200"/>
      <c r="N95" s="200"/>
      <c r="O95" s="200"/>
      <c r="P95" s="200"/>
      <c r="Q95" s="200"/>
      <c r="R95" s="200"/>
      <c r="S95" s="200"/>
      <c r="T95" s="200"/>
      <c r="U95" s="200"/>
      <c r="V95" s="200"/>
      <c r="W95" s="200"/>
      <c r="X95" s="200"/>
      <c r="Y95" s="200"/>
      <c r="Z95" s="200"/>
      <c r="AA95" s="200"/>
      <c r="AB95" s="200"/>
      <c r="AC95" s="200"/>
      <c r="AD95" s="200"/>
      <c r="AE95" s="200"/>
      <c r="AF95" s="200"/>
      <c r="AG95" s="200"/>
      <c r="AH95" s="200"/>
      <c r="AI95" s="200"/>
      <c r="AJ95" s="200"/>
      <c r="AK95" s="200"/>
      <c r="AL95" s="200"/>
      <c r="AM95" s="200"/>
      <c r="AN95" s="200"/>
      <c r="AO95" s="200"/>
      <c r="AP95" s="200"/>
      <c r="AQ95" s="200"/>
      <c r="AR95" s="200"/>
      <c r="AS95" s="200"/>
      <c r="AT95" s="200"/>
      <c r="AU95" s="200"/>
      <c r="AV95" s="200"/>
      <c r="AW95" s="200"/>
      <c r="AX95" s="200"/>
      <c r="AY95" s="200"/>
      <c r="AZ95" s="200"/>
      <c r="BA95" s="200"/>
      <c r="BB95" s="200"/>
      <c r="BC95" s="200"/>
    </row>
    <row r="96" spans="1:55" ht="12.75">
      <c r="A96" s="201"/>
      <c r="B96" s="202" t="s">
        <v>270</v>
      </c>
      <c r="C96" s="202"/>
      <c r="D96" s="202"/>
      <c r="E96" s="202"/>
      <c r="F96" s="202"/>
      <c r="G96" s="202"/>
      <c r="H96" s="202"/>
      <c r="I96" s="202"/>
      <c r="J96" s="202"/>
      <c r="K96" s="202"/>
      <c r="L96" s="202"/>
      <c r="M96" s="202"/>
      <c r="N96" s="202"/>
      <c r="O96" s="202"/>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2"/>
      <c r="AM96" s="201"/>
      <c r="AN96" s="201"/>
      <c r="AO96" s="201"/>
      <c r="AP96" s="201"/>
      <c r="AQ96" s="201"/>
      <c r="AR96" s="201"/>
      <c r="AS96" s="201"/>
      <c r="AT96" s="201"/>
      <c r="AU96" s="201"/>
      <c r="AV96" s="201"/>
      <c r="AW96" s="201"/>
      <c r="AX96" s="201"/>
      <c r="AY96" s="201"/>
      <c r="AZ96" s="201"/>
      <c r="BA96" s="201"/>
      <c r="BB96" s="201"/>
      <c r="BC96" s="201"/>
    </row>
    <row r="99" spans="1:55" ht="18.75">
      <c r="A99" s="209"/>
      <c r="B99" s="210" t="s">
        <v>276</v>
      </c>
      <c r="C99" s="210"/>
      <c r="D99" s="210" t="s">
        <v>277</v>
      </c>
      <c r="E99" s="210"/>
      <c r="F99" s="210"/>
      <c r="G99" s="210"/>
      <c r="H99" s="210"/>
      <c r="I99" s="210"/>
      <c r="J99" s="210"/>
      <c r="K99" s="210"/>
      <c r="L99" s="210"/>
      <c r="M99" s="210"/>
      <c r="N99" s="210"/>
      <c r="O99" s="210"/>
      <c r="P99" s="210"/>
      <c r="Q99" s="210"/>
      <c r="R99" s="210"/>
      <c r="S99" s="210"/>
      <c r="T99" s="210"/>
      <c r="U99" s="210"/>
      <c r="V99" s="210"/>
      <c r="W99" s="210"/>
      <c r="X99" s="210"/>
      <c r="Y99" s="210"/>
      <c r="Z99" s="210"/>
      <c r="AA99" s="210"/>
      <c r="AB99" s="210"/>
      <c r="AC99" s="211"/>
      <c r="AD99" s="211"/>
      <c r="AE99" s="211"/>
      <c r="AF99" s="211"/>
      <c r="AG99" s="211"/>
      <c r="AH99" s="212"/>
      <c r="AI99" s="212"/>
      <c r="AJ99" s="212"/>
      <c r="AK99" s="212"/>
      <c r="AL99" s="212"/>
      <c r="AM99" s="212"/>
      <c r="AN99" s="212"/>
      <c r="AO99" s="212"/>
      <c r="AP99" s="212"/>
      <c r="AQ99" s="212"/>
      <c r="AR99" s="212"/>
      <c r="AS99" s="212"/>
      <c r="AT99" s="212"/>
      <c r="AU99" s="212"/>
      <c r="AV99" s="212"/>
      <c r="AW99" s="212"/>
      <c r="AX99" s="212"/>
      <c r="AY99" s="212"/>
      <c r="AZ99" s="212"/>
      <c r="BA99" s="212"/>
      <c r="BB99" s="212"/>
      <c r="BC99" s="213"/>
    </row>
    <row r="100" spans="1:55" ht="18.75">
      <c r="A100" s="214"/>
      <c r="B100" s="215"/>
      <c r="C100" s="215"/>
      <c r="D100" s="215" t="s">
        <v>284</v>
      </c>
      <c r="E100" s="215"/>
      <c r="F100" s="215"/>
      <c r="G100" s="215"/>
      <c r="H100" s="215"/>
      <c r="I100" s="215"/>
      <c r="J100" s="215"/>
      <c r="K100" s="215"/>
      <c r="L100" s="215"/>
      <c r="M100" s="215"/>
      <c r="N100" s="215"/>
      <c r="O100" s="215"/>
      <c r="P100" s="215"/>
      <c r="Q100" s="215"/>
      <c r="R100" s="215"/>
      <c r="S100" s="215"/>
      <c r="T100" s="215"/>
      <c r="U100" s="215"/>
      <c r="V100" s="215"/>
      <c r="W100" s="215"/>
      <c r="X100" s="215"/>
      <c r="Y100" s="215"/>
      <c r="Z100" s="215"/>
      <c r="AA100" s="215"/>
      <c r="AB100" s="215"/>
      <c r="AC100" s="216"/>
      <c r="AD100" s="216"/>
      <c r="AE100" s="216"/>
      <c r="AF100" s="216"/>
      <c r="AG100" s="216"/>
      <c r="AH100" s="217"/>
      <c r="AI100" s="217"/>
      <c r="AJ100" s="217"/>
      <c r="AK100" s="217"/>
      <c r="AL100" s="217"/>
      <c r="AM100" s="217"/>
      <c r="AN100" s="217"/>
      <c r="AO100" s="217"/>
      <c r="AP100" s="217"/>
      <c r="AQ100" s="217"/>
      <c r="AR100" s="217"/>
      <c r="AS100" s="217"/>
      <c r="AT100" s="217"/>
      <c r="AU100" s="217"/>
      <c r="AV100" s="217"/>
      <c r="AW100" s="217"/>
      <c r="AX100" s="217"/>
      <c r="AY100" s="217"/>
      <c r="AZ100" s="217"/>
      <c r="BA100" s="217"/>
      <c r="BB100" s="217"/>
      <c r="BC100" s="218"/>
    </row>
  </sheetData>
  <sheetProtection formatCells="0" insertHyperlinks="0" selectLockedCells="1"/>
  <mergeCells count="244">
    <mergeCell ref="F80:H80"/>
    <mergeCell ref="I80:J80"/>
    <mergeCell ref="L80:W80"/>
    <mergeCell ref="AB78:BC78"/>
    <mergeCell ref="AE80:AG80"/>
    <mergeCell ref="AH80:AM80"/>
    <mergeCell ref="B73:B74"/>
    <mergeCell ref="Y78:Z78"/>
    <mergeCell ref="M51:S51"/>
    <mergeCell ref="U60:V60"/>
    <mergeCell ref="D60:E60"/>
    <mergeCell ref="X90:BC90"/>
    <mergeCell ref="AJ72:AK72"/>
    <mergeCell ref="AE51:BC51"/>
    <mergeCell ref="C79:W79"/>
    <mergeCell ref="D80:E80"/>
    <mergeCell ref="B19:B21"/>
    <mergeCell ref="B22:B27"/>
    <mergeCell ref="B29:B36"/>
    <mergeCell ref="AR39:BC39"/>
    <mergeCell ref="D54:E54"/>
    <mergeCell ref="AG72:AI72"/>
    <mergeCell ref="D61:E61"/>
    <mergeCell ref="AQ70:BC70"/>
    <mergeCell ref="B62:B63"/>
    <mergeCell ref="AI49:AJ49"/>
    <mergeCell ref="A91:A93"/>
    <mergeCell ref="C92:BC92"/>
    <mergeCell ref="C93:BC93"/>
    <mergeCell ref="K91:N91"/>
    <mergeCell ref="O91:AD91"/>
    <mergeCell ref="A90:B90"/>
    <mergeCell ref="B91:J91"/>
    <mergeCell ref="C90:W90"/>
    <mergeCell ref="AH91:BC91"/>
    <mergeCell ref="B53:B59"/>
    <mergeCell ref="B75:B76"/>
    <mergeCell ref="I40:J40"/>
    <mergeCell ref="L40:P40"/>
    <mergeCell ref="C78:T78"/>
    <mergeCell ref="J51:K51"/>
    <mergeCell ref="J50:K50"/>
    <mergeCell ref="S77:Z77"/>
    <mergeCell ref="L72:V72"/>
    <mergeCell ref="C51:F51"/>
    <mergeCell ref="M50:S50"/>
    <mergeCell ref="X50:AC50"/>
    <mergeCell ref="G55:L55"/>
    <mergeCell ref="BC55:BC59"/>
    <mergeCell ref="L60:M60"/>
    <mergeCell ref="G61:N61"/>
    <mergeCell ref="AH50:AN50"/>
    <mergeCell ref="AI61:BC61"/>
    <mergeCell ref="G50:H50"/>
    <mergeCell ref="AJ68:AK68"/>
    <mergeCell ref="G60:I60"/>
    <mergeCell ref="L70:V70"/>
    <mergeCell ref="AJ69:AK69"/>
    <mergeCell ref="W69:AE69"/>
    <mergeCell ref="M52:S52"/>
    <mergeCell ref="L68:V68"/>
    <mergeCell ref="A67:A76"/>
    <mergeCell ref="A77:A80"/>
    <mergeCell ref="D69:E69"/>
    <mergeCell ref="F72:H72"/>
    <mergeCell ref="I71:J71"/>
    <mergeCell ref="F70:H70"/>
    <mergeCell ref="F68:H68"/>
    <mergeCell ref="I69:J69"/>
    <mergeCell ref="D72:E72"/>
    <mergeCell ref="I70:J70"/>
    <mergeCell ref="D77:E77"/>
    <mergeCell ref="A47:B47"/>
    <mergeCell ref="G54:BC54"/>
    <mergeCell ref="Q49:R49"/>
    <mergeCell ref="G52:H52"/>
    <mergeCell ref="X52:AD52"/>
    <mergeCell ref="D55:E55"/>
    <mergeCell ref="A48:A66"/>
    <mergeCell ref="O60:S60"/>
    <mergeCell ref="P61:Q61"/>
    <mergeCell ref="AF15:BC15"/>
    <mergeCell ref="D71:E71"/>
    <mergeCell ref="AC48:BC48"/>
    <mergeCell ref="AD40:AG40"/>
    <mergeCell ref="D48:E48"/>
    <mergeCell ref="C42:BC42"/>
    <mergeCell ref="AQ71:BC71"/>
    <mergeCell ref="L71:V71"/>
    <mergeCell ref="AG70:AI70"/>
    <mergeCell ref="AG71:AI71"/>
    <mergeCell ref="B37:B38"/>
    <mergeCell ref="C39:D39"/>
    <mergeCell ref="Z48:AA48"/>
    <mergeCell ref="C47:BC47"/>
    <mergeCell ref="C44:BC44"/>
    <mergeCell ref="G49:O49"/>
    <mergeCell ref="N48:O48"/>
    <mergeCell ref="T49:AG49"/>
    <mergeCell ref="B39:B40"/>
    <mergeCell ref="AA37:AB37"/>
    <mergeCell ref="G77:N77"/>
    <mergeCell ref="X51:AD51"/>
    <mergeCell ref="O37:P37"/>
    <mergeCell ref="M37:N37"/>
    <mergeCell ref="AE41:AG41"/>
    <mergeCell ref="AE77:AI77"/>
    <mergeCell ref="W71:AE71"/>
    <mergeCell ref="AD60:AY60"/>
    <mergeCell ref="AM68:AO68"/>
    <mergeCell ref="R40:S40"/>
    <mergeCell ref="M41:O41"/>
    <mergeCell ref="C41:L41"/>
    <mergeCell ref="P41:Y41"/>
    <mergeCell ref="C40:G40"/>
    <mergeCell ref="C37:F37"/>
    <mergeCell ref="E39:G39"/>
    <mergeCell ref="U37:V37"/>
    <mergeCell ref="C18:W18"/>
    <mergeCell ref="X18:AE18"/>
    <mergeCell ref="M16:T16"/>
    <mergeCell ref="AT16:AY16"/>
    <mergeCell ref="AZ16:BC16"/>
    <mergeCell ref="X16:AE16"/>
    <mergeCell ref="A3:A27"/>
    <mergeCell ref="C15:W15"/>
    <mergeCell ref="C14:BC14"/>
    <mergeCell ref="O13:BC13"/>
    <mergeCell ref="AF16:AI16"/>
    <mergeCell ref="AJ6:BC12"/>
    <mergeCell ref="X15:AE15"/>
    <mergeCell ref="AM16:AS16"/>
    <mergeCell ref="AF18:BC18"/>
    <mergeCell ref="C17:BC17"/>
    <mergeCell ref="AH41:AJ41"/>
    <mergeCell ref="U40:Y40"/>
    <mergeCell ref="AJ16:AL16"/>
    <mergeCell ref="C19:BC27"/>
    <mergeCell ref="G37:H37"/>
    <mergeCell ref="A2:BC2"/>
    <mergeCell ref="C4:BC4"/>
    <mergeCell ref="C5:BC5"/>
    <mergeCell ref="C13:D13"/>
    <mergeCell ref="B6:B12"/>
    <mergeCell ref="AN39:AO39"/>
    <mergeCell ref="H39:I39"/>
    <mergeCell ref="AP50:AQ50"/>
    <mergeCell ref="AN37:AO37"/>
    <mergeCell ref="AR37:BC37"/>
    <mergeCell ref="E13:N13"/>
    <mergeCell ref="Z41:AD41"/>
    <mergeCell ref="AK41:BC41"/>
    <mergeCell ref="AA40:AB40"/>
    <mergeCell ref="C38:BC38"/>
    <mergeCell ref="AQ68:BC68"/>
    <mergeCell ref="F71:H71"/>
    <mergeCell ref="D68:E68"/>
    <mergeCell ref="U78:W78"/>
    <mergeCell ref="K81:BC81"/>
    <mergeCell ref="I37:L37"/>
    <mergeCell ref="D49:E49"/>
    <mergeCell ref="C50:F50"/>
    <mergeCell ref="AL49:BC49"/>
    <mergeCell ref="J39:M39"/>
    <mergeCell ref="C53:BC53"/>
    <mergeCell ref="U52:V52"/>
    <mergeCell ref="U50:V50"/>
    <mergeCell ref="L69:V69"/>
    <mergeCell ref="Q48:X48"/>
    <mergeCell ref="C89:W89"/>
    <mergeCell ref="C87:W87"/>
    <mergeCell ref="W68:AE68"/>
    <mergeCell ref="AQ72:BC72"/>
    <mergeCell ref="W72:AE72"/>
    <mergeCell ref="C88:W88"/>
    <mergeCell ref="X88:AD88"/>
    <mergeCell ref="AE88:BC88"/>
    <mergeCell ref="C84:W84"/>
    <mergeCell ref="X84:AD84"/>
    <mergeCell ref="G48:L48"/>
    <mergeCell ref="AE50:AF50"/>
    <mergeCell ref="AG69:AI69"/>
    <mergeCell ref="J52:K52"/>
    <mergeCell ref="AE52:BC52"/>
    <mergeCell ref="X85:AD85"/>
    <mergeCell ref="AK77:BB77"/>
    <mergeCell ref="P77:Q77"/>
    <mergeCell ref="AB77:AC77"/>
    <mergeCell ref="AS69:AU69"/>
    <mergeCell ref="W70:AE70"/>
    <mergeCell ref="AJ71:AK71"/>
    <mergeCell ref="AM70:AO70"/>
    <mergeCell ref="AM71:AO71"/>
    <mergeCell ref="AJ70:AK70"/>
    <mergeCell ref="W37:Z37"/>
    <mergeCell ref="AE84:BC84"/>
    <mergeCell ref="AE87:BC87"/>
    <mergeCell ref="AE85:BC85"/>
    <mergeCell ref="C82:D82"/>
    <mergeCell ref="C85:W85"/>
    <mergeCell ref="C81:D81"/>
    <mergeCell ref="X87:AD87"/>
    <mergeCell ref="X83:AD83"/>
    <mergeCell ref="C83:W83"/>
    <mergeCell ref="D70:E70"/>
    <mergeCell ref="C3:BC3"/>
    <mergeCell ref="A81:A89"/>
    <mergeCell ref="U16:W16"/>
    <mergeCell ref="C43:BC43"/>
    <mergeCell ref="C16:J16"/>
    <mergeCell ref="K16:L16"/>
    <mergeCell ref="A28:A44"/>
    <mergeCell ref="C28:BC28"/>
    <mergeCell ref="Q37:T37"/>
    <mergeCell ref="X80:AD80"/>
    <mergeCell ref="I72:J72"/>
    <mergeCell ref="I68:J68"/>
    <mergeCell ref="U51:V51"/>
    <mergeCell ref="X60:AB60"/>
    <mergeCell ref="AG68:AI68"/>
    <mergeCell ref="S61:AD61"/>
    <mergeCell ref="C67:BC67"/>
    <mergeCell ref="G51:H51"/>
    <mergeCell ref="AF61:AG61"/>
    <mergeCell ref="AL69:AO69"/>
    <mergeCell ref="AS50:BC50"/>
    <mergeCell ref="C52:F52"/>
    <mergeCell ref="X89:AD89"/>
    <mergeCell ref="AE89:BC89"/>
    <mergeCell ref="E82:J82"/>
    <mergeCell ref="E81:J81"/>
    <mergeCell ref="K82:BC82"/>
    <mergeCell ref="B86:BC86"/>
    <mergeCell ref="AE83:BC83"/>
    <mergeCell ref="AN80:AP80"/>
    <mergeCell ref="C6:AI12"/>
    <mergeCell ref="M55:BB59"/>
    <mergeCell ref="C62:BC66"/>
    <mergeCell ref="C73:BC76"/>
    <mergeCell ref="C29:BC36"/>
    <mergeCell ref="AM40:BB40"/>
    <mergeCell ref="AW69:BC69"/>
    <mergeCell ref="AM72:AO72"/>
    <mergeCell ref="F69:H69"/>
  </mergeCells>
  <conditionalFormatting sqref="AD50 AO50 W52:X52 T50:T52">
    <cfRule type="expression" priority="193" dxfId="6" stopIfTrue="1">
      <formula>AND($J$49="",$S$49="",$AD$49="",$AO$49="",$J$50="",$S$50="",$J$51="",$S$51="")</formula>
    </cfRule>
  </conditionalFormatting>
  <conditionalFormatting sqref="C4:BC5 E13:N13 C14:BC14 AF16:AI16 AT16 C18:W18 AF18:BC18 C16 M16">
    <cfRule type="containsBlanks" priority="272" dxfId="6" stopIfTrue="1">
      <formula>LEN(TRIM(C4))=0</formula>
    </cfRule>
  </conditionalFormatting>
  <conditionalFormatting sqref="C6">
    <cfRule type="expression" priority="144" dxfId="6" stopIfTrue="1">
      <formula>AND($C$6:$AI$12="")</formula>
    </cfRule>
  </conditionalFormatting>
  <conditionalFormatting sqref="C19">
    <cfRule type="expression" priority="143" dxfId="6" stopIfTrue="1">
      <formula>AND($C$19:$BC$25="")</formula>
    </cfRule>
  </conditionalFormatting>
  <conditionalFormatting sqref="AF15:BC15">
    <cfRule type="containsBlanks" priority="271" dxfId="6" stopIfTrue="1">
      <formula>LEN(TRIM(AF15))=0</formula>
    </cfRule>
  </conditionalFormatting>
  <conditionalFormatting sqref="C3:BC3">
    <cfRule type="containsBlanks" priority="268" dxfId="6" stopIfTrue="1">
      <formula>LEN(TRIM(C3))=0</formula>
    </cfRule>
  </conditionalFormatting>
  <conditionalFormatting sqref="C28">
    <cfRule type="expression" priority="146" dxfId="6" stopIfTrue="1">
      <formula>AND(C28="",C29:BC35="")</formula>
    </cfRule>
  </conditionalFormatting>
  <conditionalFormatting sqref="AN39:AO39">
    <cfRule type="expression" priority="136" dxfId="6" stopIfTrue="1">
      <formula>AND(E39="",AN39="")</formula>
    </cfRule>
  </conditionalFormatting>
  <conditionalFormatting sqref="I52">
    <cfRule type="expression" priority="135" dxfId="6" stopIfTrue="1">
      <formula>AND($J$49="",$S$49="",$AD$49="",$AO$49="",$J$50="",$S$50="",$J$51="",$S$51="")</formula>
    </cfRule>
  </conditionalFormatting>
  <conditionalFormatting sqref="I50:I51">
    <cfRule type="expression" priority="133" dxfId="6" stopIfTrue="1">
      <formula>AND($J$49="",$S$49="",$AD$49="",$AO$49="",$J$50="",$S$50="",$J$51="",$S$51="")</formula>
    </cfRule>
  </conditionalFormatting>
  <conditionalFormatting sqref="AE51">
    <cfRule type="expression" priority="132" dxfId="6" stopIfTrue="1">
      <formula>AND($J$49="",$S$49="",$AD$49="",$AO$49="",$J$50="",$S$50="",$J$51="",$S$51="")</formula>
    </cfRule>
  </conditionalFormatting>
  <conditionalFormatting sqref="AE51">
    <cfRule type="expression" priority="131" dxfId="6" stopIfTrue="1">
      <formula>AND($J$49="",$S$49="",$AD$49="",$AO$49="",$J$50="",$S$50="",$J$51="",$S$51="")</formula>
    </cfRule>
  </conditionalFormatting>
  <conditionalFormatting sqref="AE51">
    <cfRule type="expression" priority="130" dxfId="6" stopIfTrue="1">
      <formula>AND($J$49="",$S$49="",$AD$49="",$AO$49="",$J$50="",$S$50="",$J$51="",$S$51="")</formula>
    </cfRule>
  </conditionalFormatting>
  <conditionalFormatting sqref="AE51">
    <cfRule type="expression" priority="129" dxfId="6" stopIfTrue="1">
      <formula>AND($J$49="",$S$49="",$AD$49="",$AO$49="",$J$50="",$S$50="",$J$51="",$S$51="")</formula>
    </cfRule>
  </conditionalFormatting>
  <conditionalFormatting sqref="T51">
    <cfRule type="expression" priority="128" dxfId="6" stopIfTrue="1">
      <formula>AND($J$49="",$S$49="",$AD$49="",$AO$49="",$J$50="",$S$50="",$J$51="",$S$51="")</formula>
    </cfRule>
  </conditionalFormatting>
  <conditionalFormatting sqref="X51">
    <cfRule type="expression" priority="127" dxfId="6" stopIfTrue="1">
      <formula>AND($J$49="",$S$49="",$AD$49="",$AO$49="",$J$50="",$S$50="",$J$51="",$S$51="")</formula>
    </cfRule>
  </conditionalFormatting>
  <conditionalFormatting sqref="AE51">
    <cfRule type="expression" priority="126" dxfId="6" stopIfTrue="1">
      <formula>AND($J$49="",$S$49="",$AD$49="",$AO$49="",$J$50="",$S$50="",$J$51="",$S$51="")</formula>
    </cfRule>
  </conditionalFormatting>
  <conditionalFormatting sqref="W51">
    <cfRule type="expression" priority="125" dxfId="6" stopIfTrue="1">
      <formula>AND($J$49="",$S$49="",$AD$49="",$AO$49="",$J$50="",$S$50="",$J$51="",$S$51="")</formula>
    </cfRule>
  </conditionalFormatting>
  <conditionalFormatting sqref="D48:E48">
    <cfRule type="expression" priority="103" dxfId="6" stopIfTrue="1">
      <formula>AND(D48="",N48="",Z48="",D49="",Q49="",AI49="")</formula>
    </cfRule>
  </conditionalFormatting>
  <conditionalFormatting sqref="M55">
    <cfRule type="expression" priority="117" dxfId="6" stopIfTrue="1">
      <formula>AND(D55="●",M55:AY59="")</formula>
    </cfRule>
  </conditionalFormatting>
  <conditionalFormatting sqref="C78:T78">
    <cfRule type="expression" priority="273" dxfId="6" stopIfTrue="1">
      <formula>AND($C$78="",$Y$78="")</formula>
    </cfRule>
  </conditionalFormatting>
  <conditionalFormatting sqref="C29">
    <cfRule type="expression" priority="264" dxfId="6" stopIfTrue="1">
      <formula>AND($C$28="",$C$29:$BC$36="")</formula>
    </cfRule>
  </conditionalFormatting>
  <conditionalFormatting sqref="C44:BC44">
    <cfRule type="containsBlanks" priority="106" dxfId="6" stopIfTrue="1">
      <formula>LEN(TRIM(C44))=0</formula>
    </cfRule>
  </conditionalFormatting>
  <conditionalFormatting sqref="N48:O48">
    <cfRule type="expression" priority="102" dxfId="6" stopIfTrue="1">
      <formula>AND(D48="",N48="",Z48="",D49="",Q49="",AI49="")</formula>
    </cfRule>
  </conditionalFormatting>
  <conditionalFormatting sqref="Z48:AA48">
    <cfRule type="expression" priority="101" dxfId="6" stopIfTrue="1">
      <formula>AND(D48="",N48="",Z48="",D49="",Q49="",AI49="")</formula>
    </cfRule>
  </conditionalFormatting>
  <conditionalFormatting sqref="D49:E49">
    <cfRule type="expression" priority="100" dxfId="6" stopIfTrue="1">
      <formula>AND(D48="",N48="",Z48="",D49="",Q49="",AI49="")</formula>
    </cfRule>
  </conditionalFormatting>
  <conditionalFormatting sqref="Q49:R49">
    <cfRule type="expression" priority="99" dxfId="6" stopIfTrue="1">
      <formula>AND(D48="",N48="",Z48="",D49="",Q49="",AI49="")</formula>
    </cfRule>
  </conditionalFormatting>
  <conditionalFormatting sqref="J52:K52">
    <cfRule type="expression" priority="89" dxfId="6" stopIfTrue="1">
      <formula>IF(OR(D48&lt;&gt;"",Q49&lt;&gt;""),IF(J52="",U52=""))</formula>
    </cfRule>
  </conditionalFormatting>
  <conditionalFormatting sqref="U52:V52">
    <cfRule type="expression" priority="88" dxfId="6" stopIfTrue="1">
      <formula>IF(OR(D48&lt;&gt;"",Q49&lt;&gt;""),IF(J52="",U52=""))</formula>
    </cfRule>
  </conditionalFormatting>
  <conditionalFormatting sqref="D60:E60">
    <cfRule type="expression" priority="87" dxfId="6" stopIfTrue="1">
      <formula>AND(D60="",L60="",U60="",AD60="")</formula>
    </cfRule>
  </conditionalFormatting>
  <conditionalFormatting sqref="L60:M60">
    <cfRule type="expression" priority="86" dxfId="6" stopIfTrue="1">
      <formula>AND(D60="",L60="",U60="",AD60="")</formula>
    </cfRule>
  </conditionalFormatting>
  <conditionalFormatting sqref="U60:V60">
    <cfRule type="expression" priority="85" dxfId="6" stopIfTrue="1">
      <formula>AND(D60="",L60="",U60="",AD60="")</formula>
    </cfRule>
  </conditionalFormatting>
  <conditionalFormatting sqref="D61:E61">
    <cfRule type="expression" priority="84" dxfId="6" stopIfTrue="1">
      <formula>IF(OR(D60="●",U60="●",AD60&lt;&gt;""),AND(D61="",P61="",AF61=""))</formula>
    </cfRule>
  </conditionalFormatting>
  <conditionalFormatting sqref="P61:Q61">
    <cfRule type="expression" priority="83" dxfId="6" stopIfTrue="1">
      <formula>IF(OR(D60="●",U60="●",AD60&lt;&gt;""),AND(D61="",P61="",AF61=""))</formula>
    </cfRule>
  </conditionalFormatting>
  <conditionalFormatting sqref="AF61:AG61">
    <cfRule type="expression" priority="82" dxfId="6" stopIfTrue="1">
      <formula>IF(OR(D60="●",U60="●",AD60&lt;&gt;""),AND(D61="",P61="",AF61=""))</formula>
    </cfRule>
  </conditionalFormatting>
  <conditionalFormatting sqref="P77:Q77">
    <cfRule type="expression" priority="81" dxfId="6" stopIfTrue="1">
      <formula>AND(D77="",P77="",AB77="",AK77="")</formula>
    </cfRule>
  </conditionalFormatting>
  <conditionalFormatting sqref="AB77:AC77">
    <cfRule type="expression" priority="80" dxfId="6" stopIfTrue="1">
      <formula>AND(D77="",P77="",AB77="",AK77="")</formula>
    </cfRule>
  </conditionalFormatting>
  <conditionalFormatting sqref="D77:E77">
    <cfRule type="expression" priority="79" dxfId="6" stopIfTrue="1">
      <formula>AND(D77="",P77="",AB77="",AK77="")</formula>
    </cfRule>
  </conditionalFormatting>
  <conditionalFormatting sqref="C41:L41">
    <cfRule type="expression" priority="78" dxfId="6" stopIfTrue="1">
      <formula>AND(C41="",P41="",AE41="")</formula>
    </cfRule>
  </conditionalFormatting>
  <conditionalFormatting sqref="P41:Y41">
    <cfRule type="expression" priority="77" dxfId="6" stopIfTrue="1">
      <formula>AND(C41="",P41="",AE41="")</formula>
    </cfRule>
  </conditionalFormatting>
  <conditionalFormatting sqref="AG69:AI69">
    <cfRule type="expression" priority="76" dxfId="6" stopIfTrue="1">
      <formula>AND(AG69="可",AL69="不可",AS69="無")</formula>
    </cfRule>
  </conditionalFormatting>
  <conditionalFormatting sqref="AL69:AO69">
    <cfRule type="expression" priority="75" dxfId="6" stopIfTrue="1">
      <formula>AND(AG69="可",AL69="不可",AS69="無")</formula>
    </cfRule>
  </conditionalFormatting>
  <conditionalFormatting sqref="AS69:AU69">
    <cfRule type="expression" priority="74" dxfId="6" stopIfTrue="1">
      <formula>AND(AG69="可",AL69="不可",AS69="無")</formula>
    </cfRule>
  </conditionalFormatting>
  <conditionalFormatting sqref="D69:E69">
    <cfRule type="expression" priority="73" dxfId="6" stopIfTrue="1">
      <formula>AND(D69="有",I69="無")</formula>
    </cfRule>
  </conditionalFormatting>
  <conditionalFormatting sqref="I69:J69">
    <cfRule type="expression" priority="72" dxfId="6" stopIfTrue="1">
      <formula>AND(D69="有",I69="無")</formula>
    </cfRule>
  </conditionalFormatting>
  <conditionalFormatting sqref="D68:E68">
    <cfRule type="expression" priority="71" dxfId="6" stopIfTrue="1">
      <formula>AND(D68="有",I68="無")</formula>
    </cfRule>
  </conditionalFormatting>
  <conditionalFormatting sqref="I68:J68">
    <cfRule type="expression" priority="70" dxfId="6" stopIfTrue="1">
      <formula>AND(D68="有",I68="無")</formula>
    </cfRule>
  </conditionalFormatting>
  <conditionalFormatting sqref="D70:E70">
    <cfRule type="expression" priority="69" dxfId="6" stopIfTrue="1">
      <formula>AND(D70="有",I70="無")</formula>
    </cfRule>
  </conditionalFormatting>
  <conditionalFormatting sqref="I70:J70">
    <cfRule type="expression" priority="68" dxfId="6" stopIfTrue="1">
      <formula>AND(D70="有",I70="無")</formula>
    </cfRule>
  </conditionalFormatting>
  <conditionalFormatting sqref="D71:E71">
    <cfRule type="expression" priority="67" dxfId="6" stopIfTrue="1">
      <formula>AND(D71="有",I71="無")</formula>
    </cfRule>
  </conditionalFormatting>
  <conditionalFormatting sqref="I71:J71">
    <cfRule type="expression" priority="66" dxfId="6" stopIfTrue="1">
      <formula>AND(D71="有",I71="無")</formula>
    </cfRule>
  </conditionalFormatting>
  <conditionalFormatting sqref="D72:E72">
    <cfRule type="expression" priority="65" dxfId="6" stopIfTrue="1">
      <formula>AND(D72="有",I72="無")</formula>
    </cfRule>
  </conditionalFormatting>
  <conditionalFormatting sqref="I72:J72">
    <cfRule type="expression" priority="64" dxfId="6" stopIfTrue="1">
      <formula>AND(D72="有",I72="無")</formula>
    </cfRule>
  </conditionalFormatting>
  <conditionalFormatting sqref="AG68:AI68">
    <cfRule type="expression" priority="63" dxfId="6" stopIfTrue="1">
      <formula>AND(AG68="有",AM68="無")</formula>
    </cfRule>
  </conditionalFormatting>
  <conditionalFormatting sqref="AM68:AO68">
    <cfRule type="expression" priority="62" dxfId="6" stopIfTrue="1">
      <formula>AND(AG68="有",AM68="無")</formula>
    </cfRule>
  </conditionalFormatting>
  <conditionalFormatting sqref="AG70:AI70">
    <cfRule type="expression" priority="61" dxfId="6" stopIfTrue="1">
      <formula>AND(AG70="有",AM70="無")</formula>
    </cfRule>
  </conditionalFormatting>
  <conditionalFormatting sqref="AM70:AO70">
    <cfRule type="expression" priority="60" dxfId="6" stopIfTrue="1">
      <formula>AND(AG70="有",AM70="無")</formula>
    </cfRule>
  </conditionalFormatting>
  <conditionalFormatting sqref="AG71:AI71">
    <cfRule type="expression" priority="59" dxfId="6" stopIfTrue="1">
      <formula>AND(AG71="有",AM71="無")</formula>
    </cfRule>
  </conditionalFormatting>
  <conditionalFormatting sqref="AM71:AO71">
    <cfRule type="expression" priority="58" dxfId="6" stopIfTrue="1">
      <formula>AND(AG71="有",AM71="無")</formula>
    </cfRule>
  </conditionalFormatting>
  <conditionalFormatting sqref="AG72:AI72">
    <cfRule type="expression" priority="57" dxfId="6" stopIfTrue="1">
      <formula>AND(AG72="有",AM72="無")</formula>
    </cfRule>
  </conditionalFormatting>
  <conditionalFormatting sqref="AM72:AO72">
    <cfRule type="expression" priority="56" dxfId="6" stopIfTrue="1">
      <formula>AND(AG72="有",AM72="無")</formula>
    </cfRule>
  </conditionalFormatting>
  <conditionalFormatting sqref="C15:W15">
    <cfRule type="containsBlanks" priority="55" dxfId="6" stopIfTrue="1">
      <formula>LEN(TRIM(C15))=0</formula>
    </cfRule>
  </conditionalFormatting>
  <conditionalFormatting sqref="I40:J40">
    <cfRule type="expression" priority="52" dxfId="6" stopIfTrue="1">
      <formula>AND(I40="",R40="",AA40="",AM40="")</formula>
    </cfRule>
  </conditionalFormatting>
  <conditionalFormatting sqref="R40:S40">
    <cfRule type="expression" priority="51" dxfId="6" stopIfTrue="1">
      <formula>AND(I40="",R40="",AA40="",AM40="")</formula>
    </cfRule>
  </conditionalFormatting>
  <conditionalFormatting sqref="AA40:AB40">
    <cfRule type="expression" priority="50" dxfId="6" stopIfTrue="1">
      <formula>AND(I40="",R40="",AA40="",AM40="")</formula>
    </cfRule>
  </conditionalFormatting>
  <conditionalFormatting sqref="AM40">
    <cfRule type="expression" priority="49" dxfId="6" stopIfTrue="1">
      <formula>AND(I40="",R40="",AA40="",AM40="")</formula>
    </cfRule>
  </conditionalFormatting>
  <conditionalFormatting sqref="AN37:AO37">
    <cfRule type="expression" priority="279" dxfId="6" stopIfTrue="1">
      <formula>AND(C37="",I37="",Q37="",W37="",AN37="")</formula>
    </cfRule>
  </conditionalFormatting>
  <conditionalFormatting sqref="C37:F37">
    <cfRule type="expression" priority="35" dxfId="6" stopIfTrue="1">
      <formula>AND(C37="",I37="",Q37="",W37="",AN37="")</formula>
    </cfRule>
  </conditionalFormatting>
  <conditionalFormatting sqref="I37:L37">
    <cfRule type="expression" priority="34" dxfId="6" stopIfTrue="1">
      <formula>AND(C37="",I37="",Q37="",W37="",AN37="")</formula>
    </cfRule>
  </conditionalFormatting>
  <conditionalFormatting sqref="Q37:T37">
    <cfRule type="expression" priority="33" dxfId="6" stopIfTrue="1">
      <formula>AND(C37="",I37="",Q37="",W37="",AN37="")</formula>
    </cfRule>
  </conditionalFormatting>
  <conditionalFormatting sqref="W37:Z37">
    <cfRule type="expression" priority="32" dxfId="6" stopIfTrue="1">
      <formula>AND(C37="",I37="",Q37="",W37="",AN37="")</formula>
    </cfRule>
  </conditionalFormatting>
  <conditionalFormatting sqref="E39:G39">
    <cfRule type="expression" priority="31" dxfId="6" stopIfTrue="1">
      <formula>AND(E39="",AN39="")</formula>
    </cfRule>
  </conditionalFormatting>
  <conditionalFormatting sqref="D54:E54">
    <cfRule type="expression" priority="30" dxfId="6" stopIfTrue="1">
      <formula>AND(D54="",D55="")</formula>
    </cfRule>
  </conditionalFormatting>
  <conditionalFormatting sqref="D55:E55">
    <cfRule type="expression" priority="29" dxfId="6" stopIfTrue="1">
      <formula>AND(D54="",D55="")</formula>
    </cfRule>
  </conditionalFormatting>
  <conditionalFormatting sqref="Y78:Z78">
    <cfRule type="expression" priority="25" dxfId="6" stopIfTrue="1">
      <formula>AND($C$78="",$Y$78="")</formula>
    </cfRule>
  </conditionalFormatting>
  <conditionalFormatting sqref="C90">
    <cfRule type="containsBlanks" priority="282" dxfId="6" stopIfTrue="1">
      <formula>LEN(TRIM(C90))=0</formula>
    </cfRule>
  </conditionalFormatting>
  <conditionalFormatting sqref="AI49:AJ49">
    <cfRule type="expression" priority="18" dxfId="6" stopIfTrue="1">
      <formula>AND(D48="",N48="",Z48="",D49="",Q49="",AI49="")</formula>
    </cfRule>
  </conditionalFormatting>
  <conditionalFormatting sqref="J50:K50">
    <cfRule type="expression" priority="16" dxfId="6" stopIfTrue="1">
      <formula>IF(OR(D48="●",N48="●",Z48="●",D49="●"),AND(J50="",U50="",AE50="",AP50="",J51="",U51=""))</formula>
    </cfRule>
  </conditionalFormatting>
  <conditionalFormatting sqref="U50:V50">
    <cfRule type="expression" priority="15" dxfId="6" stopIfTrue="1">
      <formula>IF(OR(D48="●",N48="●",Z48="●",D49="●"),AND(J50="",U50="",AE50="",AP50="",J51="",U51=""))</formula>
    </cfRule>
  </conditionalFormatting>
  <conditionalFormatting sqref="AE50:AF50">
    <cfRule type="expression" priority="14" dxfId="6" stopIfTrue="1">
      <formula>IF(OR(D48="●",N48="●",Z48="●",D49="●"),AND(J50="",U50="",AE50="",AP50="",J51="",U51=""))</formula>
    </cfRule>
  </conditionalFormatting>
  <conditionalFormatting sqref="AP50:AQ50">
    <cfRule type="expression" priority="13" dxfId="6" stopIfTrue="1">
      <formula>IF(OR(D48="●",N48="●",Z48="●",D49="●"),AND(J50="",U50="",AE50="",AP50="",J51="",U51=""))</formula>
    </cfRule>
  </conditionalFormatting>
  <conditionalFormatting sqref="J51:K51">
    <cfRule type="expression" priority="12" dxfId="6" stopIfTrue="1">
      <formula>IF(OR(D48="●",N48="●",Z48="●",D49="●",AI49="●"),AND(J50="",U50="",AE50="",AP50="",J51="",U51="",J51="",U51=""))</formula>
    </cfRule>
  </conditionalFormatting>
  <conditionalFormatting sqref="U51:V51">
    <cfRule type="expression" priority="11" dxfId="6" stopIfTrue="1">
      <formula>IF(OR(D48="●",N48="●",Z48="●",D49="●",AI49="●"),AND(J50="",U50="",AE50="",AP50="",J51="",U51="",J51="",U51=""))</formula>
    </cfRule>
  </conditionalFormatting>
  <conditionalFormatting sqref="C83:W85">
    <cfRule type="expression" priority="10" dxfId="6" stopIfTrue="1">
      <formula>AND($C$82="",$C$83="")</formula>
    </cfRule>
  </conditionalFormatting>
  <conditionalFormatting sqref="E81:BC81">
    <cfRule type="expression" priority="9" dxfId="104" stopIfTrue="1">
      <formula>$E$81=""</formula>
    </cfRule>
  </conditionalFormatting>
  <conditionalFormatting sqref="AE83:BC83">
    <cfRule type="containsBlanks" priority="283" dxfId="6" stopIfTrue="1">
      <formula>LEN(TRIM(AE83))=0</formula>
    </cfRule>
  </conditionalFormatting>
  <conditionalFormatting sqref="C85:W85">
    <cfRule type="containsBlanks" priority="7" dxfId="6" stopIfTrue="1">
      <formula>LEN(TRIM(C85))=0</formula>
    </cfRule>
  </conditionalFormatting>
  <conditionalFormatting sqref="AE84:BC84">
    <cfRule type="containsBlanks" priority="6" dxfId="6" stopIfTrue="1">
      <formula>LEN(TRIM(AE84))=0</formula>
    </cfRule>
  </conditionalFormatting>
  <conditionalFormatting sqref="D80:E80">
    <cfRule type="expression" priority="3" dxfId="6" stopIfTrue="1">
      <formula>AND(D80="可",I80="否")</formula>
    </cfRule>
    <cfRule type="expression" priority="5" dxfId="6" stopIfTrue="1">
      <formula>AND(D80="有",I80="無")</formula>
    </cfRule>
  </conditionalFormatting>
  <conditionalFormatting sqref="I80:J80">
    <cfRule type="expression" priority="2" dxfId="6" stopIfTrue="1">
      <formula>AND(D80="可",I80="否")</formula>
    </cfRule>
    <cfRule type="expression" priority="4" dxfId="6" stopIfTrue="1">
      <formula>AND(D80="有",I80="無")</formula>
    </cfRule>
  </conditionalFormatting>
  <conditionalFormatting sqref="X80:AD80 AH80:AM80">
    <cfRule type="expression" priority="1" dxfId="6" stopIfTrue="1">
      <formula>AND($I$80="",$X$80="",$AH$80="")</formula>
    </cfRule>
  </conditionalFormatting>
  <dataValidations count="15">
    <dataValidation type="list" allowBlank="1" showInputMessage="1" showErrorMessage="1" sqref="AG69:AI69 D80:E80">
      <formula1>"可,"</formula1>
    </dataValidation>
    <dataValidation allowBlank="1" showInputMessage="1" showErrorMessage="1" prompt="スペースは入れずに半角にて入力ください (例：802-0082）" sqref="E13:N13"/>
    <dataValidation allowBlank="1" showInputMessage="1" showErrorMessage="1" prompt="実習先が所在地と異なる場合はご記入ください" sqref="C43:BC43"/>
    <dataValidation allowBlank="1" showErrorMessage="1" sqref="X90 E82 K81 K82:BC82 C90"/>
    <dataValidation allowBlank="1" showInputMessage="1" showErrorMessage="1" prompt="学部・学科等の希望がございましたらこちらにご記入ください。&#10;（例・情報系 学科希望　等）" sqref="M55"/>
    <dataValidation type="list" allowBlank="1" showInputMessage="1" showErrorMessage="1" sqref="AL69:AO69">
      <formula1>"不可,"</formula1>
    </dataValidation>
    <dataValidation type="list" allowBlank="1" showInputMessage="1" showErrorMessage="1" sqref="I68:J72 AM68:AO68 AS69:AU69 AM70:AO72">
      <formula1>"無,"</formula1>
    </dataValidation>
    <dataValidation type="list" allowBlank="1" showInputMessage="1" showErrorMessage="1" sqref="Q49:R49 D48:E49 AF61:AG61 P61:Q61 AP50 AE50 J50:J52 U50:U52 P77:Q77 I40:J40 AA40:AB40 D60:E61 AN39:AO39 AN37:AO37 N48:O48 Z48:AA48 AI49:AJ49 D54:E55 L60:M60 U60:V60 AB77:AC77 D77:E77 R40:S40 Y78:Z78">
      <formula1>"●,"</formula1>
    </dataValidation>
    <dataValidation type="list" allowBlank="1" showInputMessage="1" showErrorMessage="1" sqref="AG70:AI72 AG68:AI68 D68:E72">
      <formula1>"有,"</formula1>
    </dataValidation>
    <dataValidation type="list" allowBlank="1" showInputMessage="1" showErrorMessage="1" sqref="D56:E59">
      <formula1>$BE$35:$BE$36</formula1>
    </dataValidation>
    <dataValidation allowBlank="1" showErrorMessage="1" prompt="インターンシップでの事務連絡、書類送付等をさせて頂く際のご担当者名をご記入ください。&#10;学校担当者・フォーラム事務局担当のみ使用させていただきます。&#10;（学生へは受入れが決定するまで公開をいたしません）" sqref="C89:W89"/>
    <dataValidation allowBlank="1" showInputMessage="1" showErrorMessage="1" prompt="インターンシップでの担当者名をご記入ください。&#10;学校担当者・フォーラム事務局担当のみ使用させていただきます。&#10;（学生へは受入れが決定するまで公開をいたしません）" sqref="C83:W83"/>
    <dataValidation type="list" allowBlank="1" showInputMessage="1" showErrorMessage="1" sqref="I80:J80">
      <formula1>"否,"</formula1>
    </dataValidation>
    <dataValidation allowBlank="1" showInputMessage="1" showErrorMessage="1" prompt="マッチング無の際に延長する場合は、延長時の締切日についてご記入下さい。" sqref="AH80:AM80"/>
    <dataValidation allowBlank="1" showInputMessage="1" showErrorMessage="1" prompt="マッチング無の際に延長する場合は、延長時の締切日についてご記入下さい。" sqref="X80:AD80"/>
  </dataValidations>
  <hyperlinks>
    <hyperlink ref="O91:AD91" r:id="rId1" display="info-jinzai@kpec.or.jp"/>
    <hyperlink ref="C17:BC17" r:id="rId2" display="http://www."/>
  </hyperlinks>
  <printOptions horizontalCentered="1"/>
  <pageMargins left="0.35433070866141736" right="0.31496062992125984" top="0.35433070866141736" bottom="0.2755905511811024" header="0.1968503937007874" footer="0.1968503937007874"/>
  <pageSetup horizontalDpi="600" verticalDpi="600" orientation="portrait" paperSize="9" scale="93" r:id="rId6"/>
  <headerFooter alignWithMargins="0">
    <oddHeader>&amp;R&amp;P／&amp;N</oddHeader>
  </headerFooter>
  <rowBreaks count="1" manualBreakCount="1">
    <brk id="45" max="54" man="1"/>
  </rowBreaks>
  <drawing r:id="rId5"/>
  <legacyDrawing r:id="rId4"/>
</worksheet>
</file>

<file path=xl/worksheets/sheet2.xml><?xml version="1.0" encoding="utf-8"?>
<worksheet xmlns="http://schemas.openxmlformats.org/spreadsheetml/2006/main" xmlns:r="http://schemas.openxmlformats.org/officeDocument/2006/relationships">
  <sheetPr>
    <tabColor rgb="FFFFFF00"/>
  </sheetPr>
  <dimension ref="A1:J39"/>
  <sheetViews>
    <sheetView zoomScale="90" zoomScaleNormal="90" zoomScalePageLayoutView="0" workbookViewId="0" topLeftCell="A1">
      <selection activeCell="N9" sqref="N9"/>
    </sheetView>
  </sheetViews>
  <sheetFormatPr defaultColWidth="9.00390625" defaultRowHeight="13.5"/>
  <cols>
    <col min="1" max="1" width="18.50390625" style="62" customWidth="1"/>
    <col min="2" max="10" width="7.625" style="62" customWidth="1"/>
    <col min="11" max="16384" width="9.00390625" style="62" customWidth="1"/>
  </cols>
  <sheetData>
    <row r="1" ht="13.5">
      <c r="A1" s="61" t="s">
        <v>121</v>
      </c>
    </row>
    <row r="2" ht="13.5">
      <c r="A2" s="61" t="s">
        <v>132</v>
      </c>
    </row>
    <row r="3" ht="19.5" customHeight="1">
      <c r="A3" s="63" t="s">
        <v>122</v>
      </c>
    </row>
    <row r="4" spans="1:10" ht="31.5" customHeight="1">
      <c r="A4" s="64" t="s">
        <v>115</v>
      </c>
      <c r="B4" s="566">
        <f>IF('会社概要(H29)'!C4="","",'会社概要(H29)'!C4)</f>
      </c>
      <c r="C4" s="567"/>
      <c r="D4" s="567"/>
      <c r="E4" s="567"/>
      <c r="F4" s="567"/>
      <c r="G4" s="567"/>
      <c r="H4" s="567"/>
      <c r="I4" s="567"/>
      <c r="J4" s="568"/>
    </row>
    <row r="5" spans="1:3" ht="31.5" customHeight="1">
      <c r="A5" s="65"/>
      <c r="B5" s="66"/>
      <c r="C5" s="66"/>
    </row>
    <row r="6" spans="1:10" ht="21" customHeight="1">
      <c r="A6" s="67" t="s">
        <v>130</v>
      </c>
      <c r="B6" s="68">
        <f>IF('会社概要(H29)'!C37="","",'会社概要(H29)'!C37)</f>
      </c>
      <c r="C6" s="68" t="s">
        <v>9</v>
      </c>
      <c r="D6" s="68">
        <f>IF('会社概要(H29)'!I37="","",'会社概要(H29)'!I37)</f>
      </c>
      <c r="E6" s="69" t="s">
        <v>22</v>
      </c>
      <c r="F6" s="69" t="s">
        <v>30</v>
      </c>
      <c r="G6" s="68">
        <f>IF('会社概要(H29)'!Q37="","",'会社概要(H29)'!Q37)</f>
      </c>
      <c r="H6" s="69" t="s">
        <v>9</v>
      </c>
      <c r="I6" s="68">
        <f>IF('会社概要(H29)'!W37="","",'会社概要(H29)'!W37)</f>
      </c>
      <c r="J6" s="69" t="s">
        <v>22</v>
      </c>
    </row>
    <row r="7" spans="1:10" ht="21" customHeight="1">
      <c r="A7" s="67" t="s">
        <v>139</v>
      </c>
      <c r="B7" s="68">
        <f>IF('会社概要(H29)'!E39="","",'会社概要(H29)'!E39)</f>
      </c>
      <c r="C7" s="68" t="s">
        <v>22</v>
      </c>
      <c r="D7" s="68"/>
      <c r="E7" s="69"/>
      <c r="F7" s="69"/>
      <c r="G7" s="68"/>
      <c r="H7" s="69"/>
      <c r="I7" s="68"/>
      <c r="J7" s="69"/>
    </row>
    <row r="8" ht="26.25" customHeight="1">
      <c r="A8" s="70" t="s">
        <v>119</v>
      </c>
    </row>
    <row r="9" spans="1:10" s="72" customFormat="1" ht="19.5" customHeight="1">
      <c r="A9" s="71" t="s">
        <v>116</v>
      </c>
      <c r="B9" s="572" t="s">
        <v>117</v>
      </c>
      <c r="C9" s="573"/>
      <c r="D9" s="572" t="s">
        <v>118</v>
      </c>
      <c r="E9" s="574"/>
      <c r="F9" s="574"/>
      <c r="G9" s="574"/>
      <c r="H9" s="574"/>
      <c r="I9" s="574"/>
      <c r="J9" s="573"/>
    </row>
    <row r="10" spans="1:10" ht="19.5" customHeight="1">
      <c r="A10" s="103" t="s">
        <v>120</v>
      </c>
      <c r="B10" s="575"/>
      <c r="C10" s="576"/>
      <c r="D10" s="563"/>
      <c r="E10" s="564"/>
      <c r="F10" s="564"/>
      <c r="G10" s="564"/>
      <c r="H10" s="564"/>
      <c r="I10" s="564"/>
      <c r="J10" s="565"/>
    </row>
    <row r="11" spans="1:10" ht="19.5" customHeight="1">
      <c r="A11" s="104" t="s">
        <v>170</v>
      </c>
      <c r="B11" s="556"/>
      <c r="C11" s="557"/>
      <c r="D11" s="558"/>
      <c r="E11" s="559"/>
      <c r="F11" s="559"/>
      <c r="G11" s="559"/>
      <c r="H11" s="559"/>
      <c r="I11" s="559"/>
      <c r="J11" s="560"/>
    </row>
    <row r="12" spans="1:10" ht="19.5" customHeight="1">
      <c r="A12" s="104" t="s">
        <v>120</v>
      </c>
      <c r="B12" s="556"/>
      <c r="C12" s="557"/>
      <c r="D12" s="558"/>
      <c r="E12" s="559"/>
      <c r="F12" s="559"/>
      <c r="G12" s="559"/>
      <c r="H12" s="559"/>
      <c r="I12" s="559"/>
      <c r="J12" s="560"/>
    </row>
    <row r="13" spans="1:10" ht="19.5" customHeight="1">
      <c r="A13" s="104" t="s">
        <v>120</v>
      </c>
      <c r="B13" s="556"/>
      <c r="C13" s="557"/>
      <c r="D13" s="558"/>
      <c r="E13" s="559"/>
      <c r="F13" s="559"/>
      <c r="G13" s="559"/>
      <c r="H13" s="559"/>
      <c r="I13" s="559"/>
      <c r="J13" s="560"/>
    </row>
    <row r="14" spans="1:10" ht="19.5" customHeight="1">
      <c r="A14" s="104" t="s">
        <v>120</v>
      </c>
      <c r="B14" s="556"/>
      <c r="C14" s="557"/>
      <c r="D14" s="558"/>
      <c r="E14" s="559"/>
      <c r="F14" s="559"/>
      <c r="G14" s="559"/>
      <c r="H14" s="559"/>
      <c r="I14" s="559"/>
      <c r="J14" s="560"/>
    </row>
    <row r="15" spans="1:10" ht="19.5" customHeight="1">
      <c r="A15" s="104" t="s">
        <v>120</v>
      </c>
      <c r="B15" s="556"/>
      <c r="C15" s="557"/>
      <c r="D15" s="558"/>
      <c r="E15" s="559"/>
      <c r="F15" s="559"/>
      <c r="G15" s="559"/>
      <c r="H15" s="559"/>
      <c r="I15" s="559"/>
      <c r="J15" s="560"/>
    </row>
    <row r="16" spans="1:10" ht="19.5" customHeight="1">
      <c r="A16" s="104" t="s">
        <v>120</v>
      </c>
      <c r="B16" s="556"/>
      <c r="C16" s="557"/>
      <c r="D16" s="558"/>
      <c r="E16" s="559"/>
      <c r="F16" s="559"/>
      <c r="G16" s="559"/>
      <c r="H16" s="559"/>
      <c r="I16" s="559"/>
      <c r="J16" s="560"/>
    </row>
    <row r="17" spans="1:10" ht="19.5" customHeight="1">
      <c r="A17" s="104" t="s">
        <v>120</v>
      </c>
      <c r="B17" s="556"/>
      <c r="C17" s="557"/>
      <c r="D17" s="558"/>
      <c r="E17" s="559"/>
      <c r="F17" s="559"/>
      <c r="G17" s="559"/>
      <c r="H17" s="559"/>
      <c r="I17" s="559"/>
      <c r="J17" s="560"/>
    </row>
    <row r="18" spans="1:10" ht="19.5" customHeight="1">
      <c r="A18" s="104" t="s">
        <v>120</v>
      </c>
      <c r="B18" s="556"/>
      <c r="C18" s="557"/>
      <c r="D18" s="558"/>
      <c r="E18" s="559"/>
      <c r="F18" s="559"/>
      <c r="G18" s="559"/>
      <c r="H18" s="559"/>
      <c r="I18" s="559"/>
      <c r="J18" s="560"/>
    </row>
    <row r="19" spans="1:10" ht="19.5" customHeight="1">
      <c r="A19" s="105" t="s">
        <v>120</v>
      </c>
      <c r="B19" s="570"/>
      <c r="C19" s="571"/>
      <c r="D19" s="544"/>
      <c r="E19" s="545"/>
      <c r="F19" s="545"/>
      <c r="G19" s="545"/>
      <c r="H19" s="545"/>
      <c r="I19" s="545"/>
      <c r="J19" s="546"/>
    </row>
    <row r="20" ht="19.5" customHeight="1">
      <c r="A20" s="72"/>
    </row>
    <row r="21" spans="1:3" ht="19.5" customHeight="1">
      <c r="A21" s="569"/>
      <c r="B21" s="569"/>
      <c r="C21" s="569"/>
    </row>
    <row r="22" spans="1:10" ht="22.5" customHeight="1">
      <c r="A22" s="73" t="s">
        <v>123</v>
      </c>
      <c r="B22" s="74"/>
      <c r="C22" s="74"/>
      <c r="D22" s="74"/>
      <c r="E22" s="74"/>
      <c r="F22" s="74"/>
      <c r="G22" s="74"/>
      <c r="H22" s="74"/>
      <c r="I22" s="74"/>
      <c r="J22" s="74"/>
    </row>
    <row r="23" spans="1:10" ht="31.5" customHeight="1">
      <c r="A23" s="75" t="s">
        <v>115</v>
      </c>
      <c r="B23" s="547" t="s">
        <v>124</v>
      </c>
      <c r="C23" s="548"/>
      <c r="D23" s="548"/>
      <c r="E23" s="548"/>
      <c r="F23" s="548"/>
      <c r="G23" s="548"/>
      <c r="H23" s="548"/>
      <c r="I23" s="548"/>
      <c r="J23" s="549"/>
    </row>
    <row r="24" spans="1:10" ht="21" customHeight="1">
      <c r="A24" s="76"/>
      <c r="B24" s="77"/>
      <c r="C24" s="77"/>
      <c r="D24" s="74"/>
      <c r="E24" s="74"/>
      <c r="F24" s="74"/>
      <c r="G24" s="74"/>
      <c r="H24" s="74"/>
      <c r="I24" s="74"/>
      <c r="J24" s="74"/>
    </row>
    <row r="25" spans="1:10" ht="21" customHeight="1">
      <c r="A25" s="76" t="s">
        <v>130</v>
      </c>
      <c r="B25" s="78">
        <v>8</v>
      </c>
      <c r="C25" s="78" t="s">
        <v>9</v>
      </c>
      <c r="D25" s="78">
        <v>19</v>
      </c>
      <c r="E25" s="79" t="s">
        <v>22</v>
      </c>
      <c r="F25" s="79" t="s">
        <v>30</v>
      </c>
      <c r="G25" s="78">
        <v>8</v>
      </c>
      <c r="H25" s="79" t="s">
        <v>9</v>
      </c>
      <c r="I25" s="78">
        <v>30</v>
      </c>
      <c r="J25" s="79" t="s">
        <v>22</v>
      </c>
    </row>
    <row r="26" spans="1:10" ht="21" customHeight="1">
      <c r="A26" s="76" t="s">
        <v>139</v>
      </c>
      <c r="B26" s="78">
        <v>10</v>
      </c>
      <c r="C26" s="78" t="s">
        <v>22</v>
      </c>
      <c r="D26" s="78"/>
      <c r="E26" s="79"/>
      <c r="F26" s="79"/>
      <c r="G26" s="78"/>
      <c r="H26" s="79"/>
      <c r="I26" s="78"/>
      <c r="J26" s="79"/>
    </row>
    <row r="27" spans="1:10" ht="26.25" customHeight="1">
      <c r="A27" s="74" t="s">
        <v>119</v>
      </c>
      <c r="B27" s="74"/>
      <c r="C27" s="74"/>
      <c r="D27" s="74"/>
      <c r="E27" s="74"/>
      <c r="F27" s="74"/>
      <c r="G27" s="74"/>
      <c r="H27" s="74"/>
      <c r="I27" s="74"/>
      <c r="J27" s="74"/>
    </row>
    <row r="28" spans="1:10" s="72" customFormat="1" ht="19.5" customHeight="1">
      <c r="A28" s="80" t="s">
        <v>116</v>
      </c>
      <c r="B28" s="550" t="s">
        <v>117</v>
      </c>
      <c r="C28" s="552"/>
      <c r="D28" s="550" t="s">
        <v>118</v>
      </c>
      <c r="E28" s="551"/>
      <c r="F28" s="551"/>
      <c r="G28" s="551"/>
      <c r="H28" s="551"/>
      <c r="I28" s="551"/>
      <c r="J28" s="552"/>
    </row>
    <row r="29" spans="1:10" ht="19.5" customHeight="1">
      <c r="A29" s="81">
        <v>42235</v>
      </c>
      <c r="B29" s="561" t="s">
        <v>125</v>
      </c>
      <c r="C29" s="562"/>
      <c r="D29" s="553" t="s">
        <v>126</v>
      </c>
      <c r="E29" s="554"/>
      <c r="F29" s="554"/>
      <c r="G29" s="554"/>
      <c r="H29" s="554"/>
      <c r="I29" s="554"/>
      <c r="J29" s="555"/>
    </row>
    <row r="30" spans="1:10" ht="19.5" customHeight="1">
      <c r="A30" s="82">
        <v>42236</v>
      </c>
      <c r="B30" s="534" t="s">
        <v>127</v>
      </c>
      <c r="C30" s="535"/>
      <c r="D30" s="536" t="s">
        <v>128</v>
      </c>
      <c r="E30" s="537"/>
      <c r="F30" s="537"/>
      <c r="G30" s="537"/>
      <c r="H30" s="537"/>
      <c r="I30" s="537"/>
      <c r="J30" s="538"/>
    </row>
    <row r="31" spans="1:10" ht="19.5" customHeight="1">
      <c r="A31" s="82" t="s">
        <v>133</v>
      </c>
      <c r="B31" s="534" t="s">
        <v>127</v>
      </c>
      <c r="C31" s="535"/>
      <c r="D31" s="536" t="s">
        <v>135</v>
      </c>
      <c r="E31" s="537"/>
      <c r="F31" s="537"/>
      <c r="G31" s="537"/>
      <c r="H31" s="537"/>
      <c r="I31" s="537"/>
      <c r="J31" s="538"/>
    </row>
    <row r="32" spans="1:10" ht="19.5" customHeight="1">
      <c r="A32" s="82" t="s">
        <v>134</v>
      </c>
      <c r="B32" s="534" t="s">
        <v>127</v>
      </c>
      <c r="C32" s="535"/>
      <c r="D32" s="536" t="s">
        <v>136</v>
      </c>
      <c r="E32" s="537"/>
      <c r="F32" s="537"/>
      <c r="G32" s="537"/>
      <c r="H32" s="537"/>
      <c r="I32" s="537"/>
      <c r="J32" s="538"/>
    </row>
    <row r="33" spans="1:10" ht="19.5" customHeight="1">
      <c r="A33" s="82">
        <v>42245</v>
      </c>
      <c r="B33" s="534" t="s">
        <v>127</v>
      </c>
      <c r="C33" s="535"/>
      <c r="D33" s="536" t="s">
        <v>129</v>
      </c>
      <c r="E33" s="537"/>
      <c r="F33" s="537"/>
      <c r="G33" s="537"/>
      <c r="H33" s="537"/>
      <c r="I33" s="537"/>
      <c r="J33" s="538"/>
    </row>
    <row r="34" spans="1:10" ht="19.5" customHeight="1">
      <c r="A34" s="82">
        <v>42246</v>
      </c>
      <c r="B34" s="534" t="s">
        <v>127</v>
      </c>
      <c r="C34" s="535"/>
      <c r="D34" s="536" t="s">
        <v>131</v>
      </c>
      <c r="E34" s="537"/>
      <c r="F34" s="537"/>
      <c r="G34" s="537"/>
      <c r="H34" s="537"/>
      <c r="I34" s="537"/>
      <c r="J34" s="538"/>
    </row>
    <row r="35" spans="1:10" ht="19.5" customHeight="1">
      <c r="A35" s="82"/>
      <c r="B35" s="534"/>
      <c r="C35" s="535"/>
      <c r="D35" s="536"/>
      <c r="E35" s="537"/>
      <c r="F35" s="537"/>
      <c r="G35" s="537"/>
      <c r="H35" s="537"/>
      <c r="I35" s="537"/>
      <c r="J35" s="538"/>
    </row>
    <row r="36" spans="1:10" ht="19.5" customHeight="1">
      <c r="A36" s="82"/>
      <c r="B36" s="534"/>
      <c r="C36" s="535"/>
      <c r="D36" s="536"/>
      <c r="E36" s="537"/>
      <c r="F36" s="537"/>
      <c r="G36" s="537"/>
      <c r="H36" s="537"/>
      <c r="I36" s="537"/>
      <c r="J36" s="538"/>
    </row>
    <row r="37" spans="1:10" ht="19.5" customHeight="1">
      <c r="A37" s="82"/>
      <c r="B37" s="534"/>
      <c r="C37" s="535"/>
      <c r="D37" s="536"/>
      <c r="E37" s="537"/>
      <c r="F37" s="537"/>
      <c r="G37" s="537"/>
      <c r="H37" s="537"/>
      <c r="I37" s="537"/>
      <c r="J37" s="538"/>
    </row>
    <row r="38" spans="1:10" ht="19.5" customHeight="1">
      <c r="A38" s="83"/>
      <c r="B38" s="539"/>
      <c r="C38" s="540"/>
      <c r="D38" s="541"/>
      <c r="E38" s="542"/>
      <c r="F38" s="542"/>
      <c r="G38" s="542"/>
      <c r="H38" s="542"/>
      <c r="I38" s="542"/>
      <c r="J38" s="543"/>
    </row>
    <row r="39" spans="1:10" ht="19.5" customHeight="1">
      <c r="A39" s="84"/>
      <c r="B39" s="74"/>
      <c r="C39" s="74"/>
      <c r="D39" s="74"/>
      <c r="E39" s="74"/>
      <c r="F39" s="74"/>
      <c r="G39" s="74"/>
      <c r="H39" s="74"/>
      <c r="I39" s="74"/>
      <c r="J39" s="74"/>
    </row>
  </sheetData>
  <sheetProtection/>
  <mergeCells count="47">
    <mergeCell ref="B4:J4"/>
    <mergeCell ref="A21:C21"/>
    <mergeCell ref="B17:C17"/>
    <mergeCell ref="B18:C18"/>
    <mergeCell ref="B19:C19"/>
    <mergeCell ref="B9:C9"/>
    <mergeCell ref="D13:J13"/>
    <mergeCell ref="B14:C14"/>
    <mergeCell ref="D9:J9"/>
    <mergeCell ref="B10:C10"/>
    <mergeCell ref="D18:J18"/>
    <mergeCell ref="B11:C11"/>
    <mergeCell ref="B16:C16"/>
    <mergeCell ref="D16:J16"/>
    <mergeCell ref="D10:J10"/>
    <mergeCell ref="D11:J11"/>
    <mergeCell ref="D12:J12"/>
    <mergeCell ref="D14:J14"/>
    <mergeCell ref="D15:J15"/>
    <mergeCell ref="B12:C12"/>
    <mergeCell ref="B33:C33"/>
    <mergeCell ref="D33:J33"/>
    <mergeCell ref="B13:C13"/>
    <mergeCell ref="D17:J17"/>
    <mergeCell ref="B32:C32"/>
    <mergeCell ref="D32:J32"/>
    <mergeCell ref="B30:C30"/>
    <mergeCell ref="D30:J30"/>
    <mergeCell ref="B15:C15"/>
    <mergeCell ref="B29:C29"/>
    <mergeCell ref="D19:J19"/>
    <mergeCell ref="B23:J23"/>
    <mergeCell ref="B31:C31"/>
    <mergeCell ref="D31:J31"/>
    <mergeCell ref="D28:J28"/>
    <mergeCell ref="B28:C28"/>
    <mergeCell ref="D29:J29"/>
    <mergeCell ref="B37:C37"/>
    <mergeCell ref="D37:J37"/>
    <mergeCell ref="B38:C38"/>
    <mergeCell ref="D38:J38"/>
    <mergeCell ref="B34:C34"/>
    <mergeCell ref="D34:J34"/>
    <mergeCell ref="B35:C35"/>
    <mergeCell ref="D35:J35"/>
    <mergeCell ref="B36:C36"/>
    <mergeCell ref="D36:J3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BK96"/>
  <sheetViews>
    <sheetView showGridLines="0" view="pageBreakPreview" zoomScale="80" zoomScaleNormal="80" zoomScaleSheetLayoutView="80" zoomScalePageLayoutView="70" workbookViewId="0" topLeftCell="B1">
      <selection activeCell="BK44" sqref="BK44"/>
    </sheetView>
  </sheetViews>
  <sheetFormatPr defaultColWidth="12.875" defaultRowHeight="13.5"/>
  <cols>
    <col min="1" max="1" width="4.625" style="1" customWidth="1"/>
    <col min="2" max="2" width="12.625" style="1" customWidth="1"/>
    <col min="3" max="28" width="1.625" style="1" customWidth="1"/>
    <col min="29" max="29" width="1.875" style="1" customWidth="1"/>
    <col min="30" max="55" width="1.625" style="1" customWidth="1"/>
    <col min="56" max="56" width="4.375" style="1" customWidth="1"/>
    <col min="57" max="59" width="3.625" style="1" customWidth="1"/>
    <col min="60" max="60" width="7.375" style="1" customWidth="1"/>
    <col min="61" max="61" width="15.875" style="1" customWidth="1"/>
    <col min="62" max="16384" width="12.875" style="1" customWidth="1"/>
  </cols>
  <sheetData>
    <row r="1" spans="1:63" ht="13.5" thickBot="1">
      <c r="A1" s="1" t="s">
        <v>137</v>
      </c>
      <c r="BK1" s="196" t="s">
        <v>236</v>
      </c>
    </row>
    <row r="2" spans="1:63" ht="26.25" customHeight="1" thickBot="1">
      <c r="A2" s="396" t="s">
        <v>272</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397"/>
      <c r="BA2" s="397"/>
      <c r="BB2" s="397"/>
      <c r="BC2" s="398"/>
      <c r="BK2" s="196" t="s">
        <v>237</v>
      </c>
    </row>
    <row r="3" spans="1:55" ht="15" customHeight="1">
      <c r="A3" s="410" t="s">
        <v>140</v>
      </c>
      <c r="B3" s="128" t="s">
        <v>234</v>
      </c>
      <c r="C3" s="299" t="s">
        <v>246</v>
      </c>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1"/>
    </row>
    <row r="4" spans="1:55" ht="36" customHeight="1" thickBot="1">
      <c r="A4" s="411"/>
      <c r="B4" s="129" t="s">
        <v>1</v>
      </c>
      <c r="C4" s="399" t="s">
        <v>245</v>
      </c>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1"/>
    </row>
    <row r="5" spans="1:55" ht="30" customHeight="1">
      <c r="A5" s="411"/>
      <c r="B5" s="130" t="s">
        <v>2</v>
      </c>
      <c r="C5" s="402" t="s">
        <v>247</v>
      </c>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3"/>
      <c r="AM5" s="403"/>
      <c r="AN5" s="403"/>
      <c r="AO5" s="403"/>
      <c r="AP5" s="403"/>
      <c r="AQ5" s="403"/>
      <c r="AR5" s="403"/>
      <c r="AS5" s="403"/>
      <c r="AT5" s="403"/>
      <c r="AU5" s="403"/>
      <c r="AV5" s="403"/>
      <c r="AW5" s="403"/>
      <c r="AX5" s="403"/>
      <c r="AY5" s="403"/>
      <c r="AZ5" s="403"/>
      <c r="BA5" s="403"/>
      <c r="BB5" s="403"/>
      <c r="BC5" s="404"/>
    </row>
    <row r="6" spans="1:55" ht="19.5" customHeight="1">
      <c r="A6" s="411"/>
      <c r="B6" s="407" t="s">
        <v>141</v>
      </c>
      <c r="C6" s="225" t="s">
        <v>248</v>
      </c>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7"/>
      <c r="AJ6" s="422" t="s">
        <v>230</v>
      </c>
      <c r="AK6" s="423"/>
      <c r="AL6" s="423"/>
      <c r="AM6" s="423"/>
      <c r="AN6" s="423"/>
      <c r="AO6" s="423"/>
      <c r="AP6" s="423"/>
      <c r="AQ6" s="423"/>
      <c r="AR6" s="423"/>
      <c r="AS6" s="423"/>
      <c r="AT6" s="423"/>
      <c r="AU6" s="423"/>
      <c r="AV6" s="423"/>
      <c r="AW6" s="423"/>
      <c r="AX6" s="423"/>
      <c r="AY6" s="423"/>
      <c r="AZ6" s="423"/>
      <c r="BA6" s="423"/>
      <c r="BB6" s="423"/>
      <c r="BC6" s="424"/>
    </row>
    <row r="7" spans="1:55" ht="19.5" customHeight="1">
      <c r="A7" s="411"/>
      <c r="B7" s="408"/>
      <c r="C7" s="228"/>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30"/>
      <c r="AJ7" s="425"/>
      <c r="AK7" s="426"/>
      <c r="AL7" s="426"/>
      <c r="AM7" s="426"/>
      <c r="AN7" s="426"/>
      <c r="AO7" s="426"/>
      <c r="AP7" s="426"/>
      <c r="AQ7" s="426"/>
      <c r="AR7" s="426"/>
      <c r="AS7" s="426"/>
      <c r="AT7" s="426"/>
      <c r="AU7" s="426"/>
      <c r="AV7" s="426"/>
      <c r="AW7" s="426"/>
      <c r="AX7" s="426"/>
      <c r="AY7" s="426"/>
      <c r="AZ7" s="426"/>
      <c r="BA7" s="426"/>
      <c r="BB7" s="426"/>
      <c r="BC7" s="427"/>
    </row>
    <row r="8" spans="1:55" ht="19.5" customHeight="1">
      <c r="A8" s="411"/>
      <c r="B8" s="408"/>
      <c r="C8" s="228"/>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30"/>
      <c r="AJ8" s="425"/>
      <c r="AK8" s="426"/>
      <c r="AL8" s="426"/>
      <c r="AM8" s="426"/>
      <c r="AN8" s="426"/>
      <c r="AO8" s="426"/>
      <c r="AP8" s="426"/>
      <c r="AQ8" s="426"/>
      <c r="AR8" s="426"/>
      <c r="AS8" s="426"/>
      <c r="AT8" s="426"/>
      <c r="AU8" s="426"/>
      <c r="AV8" s="426"/>
      <c r="AW8" s="426"/>
      <c r="AX8" s="426"/>
      <c r="AY8" s="426"/>
      <c r="AZ8" s="426"/>
      <c r="BA8" s="426"/>
      <c r="BB8" s="426"/>
      <c r="BC8" s="427"/>
    </row>
    <row r="9" spans="1:55" ht="19.5" customHeight="1">
      <c r="A9" s="411"/>
      <c r="B9" s="408"/>
      <c r="C9" s="228"/>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30"/>
      <c r="AJ9" s="425"/>
      <c r="AK9" s="426"/>
      <c r="AL9" s="426"/>
      <c r="AM9" s="426"/>
      <c r="AN9" s="426"/>
      <c r="AO9" s="426"/>
      <c r="AP9" s="426"/>
      <c r="AQ9" s="426"/>
      <c r="AR9" s="426"/>
      <c r="AS9" s="426"/>
      <c r="AT9" s="426"/>
      <c r="AU9" s="426"/>
      <c r="AV9" s="426"/>
      <c r="AW9" s="426"/>
      <c r="AX9" s="426"/>
      <c r="AY9" s="426"/>
      <c r="AZ9" s="426"/>
      <c r="BA9" s="426"/>
      <c r="BB9" s="426"/>
      <c r="BC9" s="427"/>
    </row>
    <row r="10" spans="1:55" ht="19.5" customHeight="1">
      <c r="A10" s="411"/>
      <c r="B10" s="408"/>
      <c r="C10" s="228"/>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30"/>
      <c r="AJ10" s="425"/>
      <c r="AK10" s="426"/>
      <c r="AL10" s="426"/>
      <c r="AM10" s="426"/>
      <c r="AN10" s="426"/>
      <c r="AO10" s="426"/>
      <c r="AP10" s="426"/>
      <c r="AQ10" s="426"/>
      <c r="AR10" s="426"/>
      <c r="AS10" s="426"/>
      <c r="AT10" s="426"/>
      <c r="AU10" s="426"/>
      <c r="AV10" s="426"/>
      <c r="AW10" s="426"/>
      <c r="AX10" s="426"/>
      <c r="AY10" s="426"/>
      <c r="AZ10" s="426"/>
      <c r="BA10" s="426"/>
      <c r="BB10" s="426"/>
      <c r="BC10" s="427"/>
    </row>
    <row r="11" spans="1:55" ht="19.5" customHeight="1">
      <c r="A11" s="411"/>
      <c r="B11" s="408"/>
      <c r="C11" s="228"/>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30"/>
      <c r="AJ11" s="425"/>
      <c r="AK11" s="426"/>
      <c r="AL11" s="426"/>
      <c r="AM11" s="426"/>
      <c r="AN11" s="426"/>
      <c r="AO11" s="426"/>
      <c r="AP11" s="426"/>
      <c r="AQ11" s="426"/>
      <c r="AR11" s="426"/>
      <c r="AS11" s="426"/>
      <c r="AT11" s="426"/>
      <c r="AU11" s="426"/>
      <c r="AV11" s="426"/>
      <c r="AW11" s="426"/>
      <c r="AX11" s="426"/>
      <c r="AY11" s="426"/>
      <c r="AZ11" s="426"/>
      <c r="BA11" s="426"/>
      <c r="BB11" s="426"/>
      <c r="BC11" s="427"/>
    </row>
    <row r="12" spans="1:55" ht="19.5" customHeight="1">
      <c r="A12" s="411"/>
      <c r="B12" s="409"/>
      <c r="C12" s="231"/>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3"/>
      <c r="AJ12" s="428"/>
      <c r="AK12" s="429"/>
      <c r="AL12" s="429"/>
      <c r="AM12" s="429"/>
      <c r="AN12" s="429"/>
      <c r="AO12" s="429"/>
      <c r="AP12" s="429"/>
      <c r="AQ12" s="429"/>
      <c r="AR12" s="429"/>
      <c r="AS12" s="429"/>
      <c r="AT12" s="429"/>
      <c r="AU12" s="429"/>
      <c r="AV12" s="429"/>
      <c r="AW12" s="429"/>
      <c r="AX12" s="429"/>
      <c r="AY12" s="429"/>
      <c r="AZ12" s="429"/>
      <c r="BA12" s="429"/>
      <c r="BB12" s="429"/>
      <c r="BC12" s="430"/>
    </row>
    <row r="13" spans="1:55" ht="19.5" customHeight="1">
      <c r="A13" s="411"/>
      <c r="B13" s="130" t="s">
        <v>3</v>
      </c>
      <c r="C13" s="405" t="s">
        <v>4</v>
      </c>
      <c r="D13" s="406"/>
      <c r="E13" s="382" t="s">
        <v>249</v>
      </c>
      <c r="F13" s="383"/>
      <c r="G13" s="383"/>
      <c r="H13" s="383"/>
      <c r="I13" s="383"/>
      <c r="J13" s="383"/>
      <c r="K13" s="383"/>
      <c r="L13" s="383"/>
      <c r="M13" s="383"/>
      <c r="N13" s="383"/>
      <c r="O13" s="418"/>
      <c r="P13" s="418"/>
      <c r="Q13" s="418"/>
      <c r="R13" s="418"/>
      <c r="S13" s="418"/>
      <c r="T13" s="418"/>
      <c r="U13" s="418"/>
      <c r="V13" s="418"/>
      <c r="W13" s="418"/>
      <c r="X13" s="418"/>
      <c r="Y13" s="418"/>
      <c r="Z13" s="418"/>
      <c r="AA13" s="418"/>
      <c r="AB13" s="418"/>
      <c r="AC13" s="418"/>
      <c r="AD13" s="418"/>
      <c r="AE13" s="418"/>
      <c r="AF13" s="418"/>
      <c r="AG13" s="418"/>
      <c r="AH13" s="418"/>
      <c r="AI13" s="418"/>
      <c r="AJ13" s="418"/>
      <c r="AK13" s="418"/>
      <c r="AL13" s="418"/>
      <c r="AM13" s="418"/>
      <c r="AN13" s="418"/>
      <c r="AO13" s="418"/>
      <c r="AP13" s="418"/>
      <c r="AQ13" s="418"/>
      <c r="AR13" s="418"/>
      <c r="AS13" s="418"/>
      <c r="AT13" s="418"/>
      <c r="AU13" s="418"/>
      <c r="AV13" s="418"/>
      <c r="AW13" s="418"/>
      <c r="AX13" s="418"/>
      <c r="AY13" s="418"/>
      <c r="AZ13" s="418"/>
      <c r="BA13" s="418"/>
      <c r="BB13" s="418"/>
      <c r="BC13" s="419"/>
    </row>
    <row r="14" spans="1:55" ht="19.5" customHeight="1">
      <c r="A14" s="411"/>
      <c r="B14" s="190" t="s">
        <v>5</v>
      </c>
      <c r="C14" s="415" t="s">
        <v>250</v>
      </c>
      <c r="D14" s="416"/>
      <c r="E14" s="416"/>
      <c r="F14" s="416"/>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6"/>
      <c r="AL14" s="416"/>
      <c r="AM14" s="416"/>
      <c r="AN14" s="416"/>
      <c r="AO14" s="416"/>
      <c r="AP14" s="416"/>
      <c r="AQ14" s="416"/>
      <c r="AR14" s="416"/>
      <c r="AS14" s="416"/>
      <c r="AT14" s="416"/>
      <c r="AU14" s="416"/>
      <c r="AV14" s="416"/>
      <c r="AW14" s="416"/>
      <c r="AX14" s="416"/>
      <c r="AY14" s="416"/>
      <c r="AZ14" s="416"/>
      <c r="BA14" s="416"/>
      <c r="BB14" s="416"/>
      <c r="BC14" s="417"/>
    </row>
    <row r="15" spans="1:55" ht="19.5" customHeight="1">
      <c r="A15" s="411"/>
      <c r="B15" s="190" t="s">
        <v>6</v>
      </c>
      <c r="C15" s="413" t="s">
        <v>251</v>
      </c>
      <c r="D15" s="379"/>
      <c r="E15" s="379"/>
      <c r="F15" s="379"/>
      <c r="G15" s="379"/>
      <c r="H15" s="379"/>
      <c r="I15" s="379"/>
      <c r="J15" s="379"/>
      <c r="K15" s="379"/>
      <c r="L15" s="379"/>
      <c r="M15" s="379"/>
      <c r="N15" s="379"/>
      <c r="O15" s="379"/>
      <c r="P15" s="379"/>
      <c r="Q15" s="379"/>
      <c r="R15" s="379"/>
      <c r="S15" s="379"/>
      <c r="T15" s="379"/>
      <c r="U15" s="379"/>
      <c r="V15" s="379"/>
      <c r="W15" s="414"/>
      <c r="X15" s="431" t="s">
        <v>7</v>
      </c>
      <c r="Y15" s="432"/>
      <c r="Z15" s="432"/>
      <c r="AA15" s="432"/>
      <c r="AB15" s="432"/>
      <c r="AC15" s="432"/>
      <c r="AD15" s="432"/>
      <c r="AE15" s="433"/>
      <c r="AF15" s="413" t="s">
        <v>252</v>
      </c>
      <c r="AG15" s="379"/>
      <c r="AH15" s="379"/>
      <c r="AI15" s="379"/>
      <c r="AJ15" s="379"/>
      <c r="AK15" s="379"/>
      <c r="AL15" s="379"/>
      <c r="AM15" s="379"/>
      <c r="AN15" s="379"/>
      <c r="AO15" s="379"/>
      <c r="AP15" s="379"/>
      <c r="AQ15" s="379"/>
      <c r="AR15" s="379"/>
      <c r="AS15" s="379"/>
      <c r="AT15" s="379"/>
      <c r="AU15" s="379"/>
      <c r="AV15" s="379"/>
      <c r="AW15" s="379"/>
      <c r="AX15" s="379"/>
      <c r="AY15" s="379"/>
      <c r="AZ15" s="379"/>
      <c r="BA15" s="379"/>
      <c r="BB15" s="379"/>
      <c r="BC15" s="466"/>
    </row>
    <row r="16" spans="1:55" ht="19.5" customHeight="1">
      <c r="A16" s="411"/>
      <c r="B16" s="190" t="s">
        <v>66</v>
      </c>
      <c r="C16" s="310">
        <v>2000</v>
      </c>
      <c r="D16" s="311"/>
      <c r="E16" s="311"/>
      <c r="F16" s="311"/>
      <c r="G16" s="311"/>
      <c r="H16" s="311"/>
      <c r="I16" s="311"/>
      <c r="J16" s="311"/>
      <c r="K16" s="305" t="s">
        <v>8</v>
      </c>
      <c r="L16" s="305"/>
      <c r="M16" s="311">
        <v>4</v>
      </c>
      <c r="N16" s="311"/>
      <c r="O16" s="311"/>
      <c r="P16" s="311"/>
      <c r="Q16" s="311"/>
      <c r="R16" s="311"/>
      <c r="S16" s="311"/>
      <c r="T16" s="311"/>
      <c r="U16" s="305" t="s">
        <v>231</v>
      </c>
      <c r="V16" s="305"/>
      <c r="W16" s="306"/>
      <c r="X16" s="431" t="s">
        <v>10</v>
      </c>
      <c r="Y16" s="432"/>
      <c r="Z16" s="432"/>
      <c r="AA16" s="432"/>
      <c r="AB16" s="432"/>
      <c r="AC16" s="432"/>
      <c r="AD16" s="432"/>
      <c r="AE16" s="433"/>
      <c r="AF16" s="420">
        <v>30</v>
      </c>
      <c r="AG16" s="421"/>
      <c r="AH16" s="421"/>
      <c r="AI16" s="421"/>
      <c r="AJ16" s="311" t="s">
        <v>11</v>
      </c>
      <c r="AK16" s="311"/>
      <c r="AL16" s="389"/>
      <c r="AM16" s="431" t="s">
        <v>12</v>
      </c>
      <c r="AN16" s="432"/>
      <c r="AO16" s="432"/>
      <c r="AP16" s="432"/>
      <c r="AQ16" s="432"/>
      <c r="AR16" s="432"/>
      <c r="AS16" s="433"/>
      <c r="AT16" s="441">
        <v>39</v>
      </c>
      <c r="AU16" s="442"/>
      <c r="AV16" s="442"/>
      <c r="AW16" s="442"/>
      <c r="AX16" s="442"/>
      <c r="AY16" s="442"/>
      <c r="AZ16" s="311" t="s">
        <v>13</v>
      </c>
      <c r="BA16" s="311"/>
      <c r="BB16" s="311"/>
      <c r="BC16" s="443"/>
    </row>
    <row r="17" spans="1:55" ht="19.5" customHeight="1">
      <c r="A17" s="411"/>
      <c r="B17" s="132" t="s">
        <v>14</v>
      </c>
      <c r="C17" s="437" t="s">
        <v>253</v>
      </c>
      <c r="D17" s="438"/>
      <c r="E17" s="438"/>
      <c r="F17" s="438"/>
      <c r="G17" s="438"/>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c r="AE17" s="438"/>
      <c r="AF17" s="438"/>
      <c r="AG17" s="438"/>
      <c r="AH17" s="438"/>
      <c r="AI17" s="438"/>
      <c r="AJ17" s="438"/>
      <c r="AK17" s="438"/>
      <c r="AL17" s="438"/>
      <c r="AM17" s="438"/>
      <c r="AN17" s="438"/>
      <c r="AO17" s="438"/>
      <c r="AP17" s="438"/>
      <c r="AQ17" s="438"/>
      <c r="AR17" s="438"/>
      <c r="AS17" s="438"/>
      <c r="AT17" s="438"/>
      <c r="AU17" s="438"/>
      <c r="AV17" s="438"/>
      <c r="AW17" s="438"/>
      <c r="AX17" s="438"/>
      <c r="AY17" s="438"/>
      <c r="AZ17" s="438"/>
      <c r="BA17" s="438"/>
      <c r="BB17" s="438"/>
      <c r="BC17" s="439"/>
    </row>
    <row r="18" spans="1:55" ht="19.5" customHeight="1">
      <c r="A18" s="411"/>
      <c r="B18" s="190" t="s">
        <v>62</v>
      </c>
      <c r="C18" s="434" t="s">
        <v>254</v>
      </c>
      <c r="D18" s="435"/>
      <c r="E18" s="435"/>
      <c r="F18" s="435"/>
      <c r="G18" s="435"/>
      <c r="H18" s="435"/>
      <c r="I18" s="435"/>
      <c r="J18" s="435"/>
      <c r="K18" s="435"/>
      <c r="L18" s="435"/>
      <c r="M18" s="435"/>
      <c r="N18" s="435"/>
      <c r="O18" s="435"/>
      <c r="P18" s="435"/>
      <c r="Q18" s="435"/>
      <c r="R18" s="435"/>
      <c r="S18" s="435"/>
      <c r="T18" s="435"/>
      <c r="U18" s="435"/>
      <c r="V18" s="435"/>
      <c r="W18" s="440"/>
      <c r="X18" s="332" t="s">
        <v>63</v>
      </c>
      <c r="Y18" s="333"/>
      <c r="Z18" s="333"/>
      <c r="AA18" s="333"/>
      <c r="AB18" s="333"/>
      <c r="AC18" s="333"/>
      <c r="AD18" s="333"/>
      <c r="AE18" s="334"/>
      <c r="AF18" s="434" t="s">
        <v>255</v>
      </c>
      <c r="AG18" s="435"/>
      <c r="AH18" s="435"/>
      <c r="AI18" s="435"/>
      <c r="AJ18" s="435"/>
      <c r="AK18" s="435"/>
      <c r="AL18" s="435"/>
      <c r="AM18" s="435"/>
      <c r="AN18" s="435"/>
      <c r="AO18" s="435"/>
      <c r="AP18" s="435"/>
      <c r="AQ18" s="435"/>
      <c r="AR18" s="435"/>
      <c r="AS18" s="435"/>
      <c r="AT18" s="435"/>
      <c r="AU18" s="435"/>
      <c r="AV18" s="435"/>
      <c r="AW18" s="435"/>
      <c r="AX18" s="435"/>
      <c r="AY18" s="435"/>
      <c r="AZ18" s="435"/>
      <c r="BA18" s="435"/>
      <c r="BB18" s="435"/>
      <c r="BC18" s="436"/>
    </row>
    <row r="19" spans="1:55" ht="19.5" customHeight="1">
      <c r="A19" s="411"/>
      <c r="B19" s="407" t="s">
        <v>142</v>
      </c>
      <c r="C19" s="225" t="s">
        <v>256</v>
      </c>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390"/>
    </row>
    <row r="20" spans="1:55" ht="19.5" customHeight="1">
      <c r="A20" s="411"/>
      <c r="B20" s="408"/>
      <c r="C20" s="228"/>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391"/>
    </row>
    <row r="21" spans="1:55" ht="19.5" customHeight="1">
      <c r="A21" s="411"/>
      <c r="B21" s="408"/>
      <c r="C21" s="228"/>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391"/>
    </row>
    <row r="22" spans="1:55" ht="19.5" customHeight="1">
      <c r="A22" s="411"/>
      <c r="B22" s="408"/>
      <c r="C22" s="228"/>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391"/>
    </row>
    <row r="23" spans="1:55" ht="19.5" customHeight="1">
      <c r="A23" s="411"/>
      <c r="B23" s="408"/>
      <c r="C23" s="228"/>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391"/>
    </row>
    <row r="24" spans="1:55" ht="19.5" customHeight="1">
      <c r="A24" s="411"/>
      <c r="B24" s="408"/>
      <c r="C24" s="228"/>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391"/>
    </row>
    <row r="25" spans="1:55" ht="19.5" customHeight="1">
      <c r="A25" s="411"/>
      <c r="B25" s="408"/>
      <c r="C25" s="228"/>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391"/>
    </row>
    <row r="26" spans="1:55" ht="19.5" customHeight="1">
      <c r="A26" s="411"/>
      <c r="B26" s="408"/>
      <c r="C26" s="228"/>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391"/>
    </row>
    <row r="27" spans="1:55" ht="19.5" customHeight="1" thickBot="1">
      <c r="A27" s="412"/>
      <c r="B27" s="512"/>
      <c r="C27" s="392"/>
      <c r="D27" s="393"/>
      <c r="E27" s="393"/>
      <c r="F27" s="393"/>
      <c r="G27" s="393"/>
      <c r="H27" s="393"/>
      <c r="I27" s="393"/>
      <c r="J27" s="393"/>
      <c r="K27" s="393"/>
      <c r="L27" s="393"/>
      <c r="M27" s="393"/>
      <c r="N27" s="393"/>
      <c r="O27" s="393"/>
      <c r="P27" s="393"/>
      <c r="Q27" s="393"/>
      <c r="R27" s="393"/>
      <c r="S27" s="393"/>
      <c r="T27" s="393"/>
      <c r="U27" s="393"/>
      <c r="V27" s="393"/>
      <c r="W27" s="393"/>
      <c r="X27" s="393"/>
      <c r="Y27" s="393"/>
      <c r="Z27" s="393"/>
      <c r="AA27" s="393"/>
      <c r="AB27" s="393"/>
      <c r="AC27" s="393"/>
      <c r="AD27" s="393"/>
      <c r="AE27" s="393"/>
      <c r="AF27" s="393"/>
      <c r="AG27" s="393"/>
      <c r="AH27" s="393"/>
      <c r="AI27" s="393"/>
      <c r="AJ27" s="393"/>
      <c r="AK27" s="393"/>
      <c r="AL27" s="393"/>
      <c r="AM27" s="393"/>
      <c r="AN27" s="393"/>
      <c r="AO27" s="393"/>
      <c r="AP27" s="393"/>
      <c r="AQ27" s="393"/>
      <c r="AR27" s="393"/>
      <c r="AS27" s="393"/>
      <c r="AT27" s="393"/>
      <c r="AU27" s="393"/>
      <c r="AV27" s="393"/>
      <c r="AW27" s="393"/>
      <c r="AX27" s="393"/>
      <c r="AY27" s="393"/>
      <c r="AZ27" s="393"/>
      <c r="BA27" s="393"/>
      <c r="BB27" s="393"/>
      <c r="BC27" s="394"/>
    </row>
    <row r="28" spans="1:55" ht="30" customHeight="1" thickBot="1">
      <c r="A28" s="312" t="s">
        <v>15</v>
      </c>
      <c r="B28" s="133" t="s">
        <v>65</v>
      </c>
      <c r="C28" s="315" t="s">
        <v>257</v>
      </c>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316"/>
      <c r="AP28" s="316"/>
      <c r="AQ28" s="316"/>
      <c r="AR28" s="316"/>
      <c r="AS28" s="316"/>
      <c r="AT28" s="316"/>
      <c r="AU28" s="316"/>
      <c r="AV28" s="316"/>
      <c r="AW28" s="316"/>
      <c r="AX28" s="316"/>
      <c r="AY28" s="316"/>
      <c r="AZ28" s="316"/>
      <c r="BA28" s="316"/>
      <c r="BB28" s="316"/>
      <c r="BC28" s="317"/>
    </row>
    <row r="29" spans="1:55" ht="18.75" customHeight="1">
      <c r="A29" s="313"/>
      <c r="B29" s="513" t="s">
        <v>179</v>
      </c>
      <c r="C29" s="255" t="s">
        <v>258</v>
      </c>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c r="BC29" s="257"/>
    </row>
    <row r="30" spans="1:55" ht="18.75" customHeight="1">
      <c r="A30" s="313"/>
      <c r="B30" s="514"/>
      <c r="C30" s="258"/>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59"/>
      <c r="BC30" s="260"/>
    </row>
    <row r="31" spans="1:55" ht="18.75" customHeight="1">
      <c r="A31" s="313"/>
      <c r="B31" s="514"/>
      <c r="C31" s="258"/>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60"/>
    </row>
    <row r="32" spans="1:55" ht="18.75" customHeight="1">
      <c r="A32" s="313"/>
      <c r="B32" s="514"/>
      <c r="C32" s="258"/>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60"/>
    </row>
    <row r="33" spans="1:55" ht="18.75" customHeight="1">
      <c r="A33" s="313"/>
      <c r="B33" s="514"/>
      <c r="C33" s="258"/>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60"/>
    </row>
    <row r="34" spans="1:55" ht="18.75" customHeight="1">
      <c r="A34" s="313"/>
      <c r="B34" s="514"/>
      <c r="C34" s="258"/>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59"/>
      <c r="BB34" s="259"/>
      <c r="BC34" s="260"/>
    </row>
    <row r="35" spans="1:55" ht="18.75" customHeight="1">
      <c r="A35" s="313"/>
      <c r="B35" s="514"/>
      <c r="C35" s="258"/>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60"/>
    </row>
    <row r="36" spans="1:55" ht="18.75" customHeight="1">
      <c r="A36" s="313"/>
      <c r="B36" s="515"/>
      <c r="C36" s="261"/>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3"/>
    </row>
    <row r="37" spans="1:59" ht="19.5" customHeight="1">
      <c r="A37" s="313"/>
      <c r="B37" s="454" t="s">
        <v>64</v>
      </c>
      <c r="C37" s="449"/>
      <c r="D37" s="318"/>
      <c r="E37" s="318"/>
      <c r="F37" s="318"/>
      <c r="G37" s="395" t="s">
        <v>9</v>
      </c>
      <c r="H37" s="395"/>
      <c r="I37" s="318"/>
      <c r="J37" s="318"/>
      <c r="K37" s="318"/>
      <c r="L37" s="318"/>
      <c r="M37" s="395" t="s">
        <v>22</v>
      </c>
      <c r="N37" s="395"/>
      <c r="O37" s="348" t="s">
        <v>23</v>
      </c>
      <c r="P37" s="348"/>
      <c r="Q37" s="318"/>
      <c r="R37" s="318"/>
      <c r="S37" s="318"/>
      <c r="T37" s="318"/>
      <c r="U37" s="395" t="s">
        <v>9</v>
      </c>
      <c r="V37" s="395"/>
      <c r="W37" s="318"/>
      <c r="X37" s="318"/>
      <c r="Y37" s="318"/>
      <c r="Z37" s="318"/>
      <c r="AA37" s="395" t="s">
        <v>22</v>
      </c>
      <c r="AB37" s="395"/>
      <c r="AC37" s="86"/>
      <c r="AD37" s="114"/>
      <c r="AE37" s="114"/>
      <c r="AF37" s="114"/>
      <c r="AG37" s="114"/>
      <c r="AH37" s="114"/>
      <c r="AI37" s="114"/>
      <c r="AJ37" s="114"/>
      <c r="AK37" s="114"/>
      <c r="AL37" s="114"/>
      <c r="AM37" s="134" t="s">
        <v>25</v>
      </c>
      <c r="AN37" s="348" t="s">
        <v>95</v>
      </c>
      <c r="AO37" s="348"/>
      <c r="AP37" s="135" t="s">
        <v>26</v>
      </c>
      <c r="AR37" s="380" t="s">
        <v>211</v>
      </c>
      <c r="AS37" s="380"/>
      <c r="AT37" s="380"/>
      <c r="AU37" s="380"/>
      <c r="AV37" s="380"/>
      <c r="AW37" s="380"/>
      <c r="AX37" s="380"/>
      <c r="AY37" s="380"/>
      <c r="AZ37" s="380"/>
      <c r="BA37" s="380"/>
      <c r="BB37" s="380"/>
      <c r="BC37" s="381"/>
      <c r="BD37" s="2"/>
      <c r="BG37" s="136"/>
    </row>
    <row r="38" spans="1:59" ht="19.5" customHeight="1">
      <c r="A38" s="313"/>
      <c r="B38" s="455"/>
      <c r="C38" s="386" t="s">
        <v>174</v>
      </c>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387"/>
      <c r="AP38" s="387"/>
      <c r="AQ38" s="387"/>
      <c r="AR38" s="387"/>
      <c r="AS38" s="387"/>
      <c r="AT38" s="387"/>
      <c r="AU38" s="387"/>
      <c r="AV38" s="387"/>
      <c r="AW38" s="387"/>
      <c r="AX38" s="387"/>
      <c r="AY38" s="387"/>
      <c r="AZ38" s="387"/>
      <c r="BA38" s="387"/>
      <c r="BB38" s="387"/>
      <c r="BC38" s="388"/>
      <c r="BD38" s="2"/>
      <c r="BG38" s="136"/>
    </row>
    <row r="39" spans="1:59" ht="19.5" customHeight="1">
      <c r="A39" s="313"/>
      <c r="B39" s="454" t="s">
        <v>24</v>
      </c>
      <c r="C39" s="456" t="s">
        <v>25</v>
      </c>
      <c r="D39" s="457"/>
      <c r="E39" s="450"/>
      <c r="F39" s="450"/>
      <c r="G39" s="450"/>
      <c r="H39" s="379" t="s">
        <v>26</v>
      </c>
      <c r="I39" s="379"/>
      <c r="J39" s="378" t="s">
        <v>27</v>
      </c>
      <c r="K39" s="378"/>
      <c r="L39" s="378"/>
      <c r="M39" s="378"/>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37" t="s">
        <v>25</v>
      </c>
      <c r="AN39" s="379" t="s">
        <v>95</v>
      </c>
      <c r="AO39" s="379"/>
      <c r="AP39" s="138" t="s">
        <v>26</v>
      </c>
      <c r="AR39" s="516" t="s">
        <v>211</v>
      </c>
      <c r="AS39" s="516"/>
      <c r="AT39" s="516"/>
      <c r="AU39" s="516"/>
      <c r="AV39" s="516"/>
      <c r="AW39" s="516"/>
      <c r="AX39" s="516"/>
      <c r="AY39" s="516"/>
      <c r="AZ39" s="516"/>
      <c r="BA39" s="516"/>
      <c r="BB39" s="516"/>
      <c r="BC39" s="517"/>
      <c r="BG39" s="136"/>
    </row>
    <row r="40" spans="1:59" ht="19.5" customHeight="1">
      <c r="A40" s="313"/>
      <c r="B40" s="455"/>
      <c r="C40" s="446" t="s">
        <v>96</v>
      </c>
      <c r="D40" s="447"/>
      <c r="E40" s="447"/>
      <c r="F40" s="447"/>
      <c r="G40" s="448"/>
      <c r="H40" s="123" t="s">
        <v>18</v>
      </c>
      <c r="I40" s="379" t="s">
        <v>95</v>
      </c>
      <c r="J40" s="379"/>
      <c r="K40" s="123" t="s">
        <v>19</v>
      </c>
      <c r="L40" s="378" t="s">
        <v>97</v>
      </c>
      <c r="M40" s="378"/>
      <c r="N40" s="378"/>
      <c r="O40" s="378"/>
      <c r="P40" s="378"/>
      <c r="Q40" s="123" t="s">
        <v>18</v>
      </c>
      <c r="R40" s="379" t="s">
        <v>95</v>
      </c>
      <c r="S40" s="379"/>
      <c r="T40" s="123" t="s">
        <v>19</v>
      </c>
      <c r="U40" s="378" t="s">
        <v>98</v>
      </c>
      <c r="V40" s="378"/>
      <c r="W40" s="378"/>
      <c r="X40" s="378"/>
      <c r="Y40" s="378"/>
      <c r="Z40" s="123" t="s">
        <v>18</v>
      </c>
      <c r="AA40" s="379" t="s">
        <v>95</v>
      </c>
      <c r="AB40" s="379"/>
      <c r="AC40" s="123" t="s">
        <v>19</v>
      </c>
      <c r="AD40" s="379" t="s">
        <v>99</v>
      </c>
      <c r="AE40" s="379"/>
      <c r="AF40" s="379"/>
      <c r="AG40" s="379"/>
      <c r="AH40" s="87" t="s">
        <v>90</v>
      </c>
      <c r="AI40" s="87"/>
      <c r="AJ40" s="87"/>
      <c r="AK40" s="87"/>
      <c r="AL40" s="87" t="s">
        <v>20</v>
      </c>
      <c r="AM40" s="264"/>
      <c r="AN40" s="264"/>
      <c r="AO40" s="264"/>
      <c r="AP40" s="264"/>
      <c r="AQ40" s="264"/>
      <c r="AR40" s="264"/>
      <c r="AS40" s="264"/>
      <c r="AT40" s="264"/>
      <c r="AU40" s="264"/>
      <c r="AV40" s="264"/>
      <c r="AW40" s="264"/>
      <c r="AX40" s="264"/>
      <c r="AY40" s="264"/>
      <c r="AZ40" s="264"/>
      <c r="BA40" s="264"/>
      <c r="BB40" s="264"/>
      <c r="BC40" s="88" t="s">
        <v>21</v>
      </c>
      <c r="BG40" s="136"/>
    </row>
    <row r="41" spans="1:55" ht="19.5" customHeight="1">
      <c r="A41" s="313"/>
      <c r="B41" s="190" t="s">
        <v>28</v>
      </c>
      <c r="C41" s="444">
        <v>0.3541666666666667</v>
      </c>
      <c r="D41" s="445"/>
      <c r="E41" s="445"/>
      <c r="F41" s="445"/>
      <c r="G41" s="445"/>
      <c r="H41" s="445"/>
      <c r="I41" s="445"/>
      <c r="J41" s="445"/>
      <c r="K41" s="445"/>
      <c r="L41" s="445"/>
      <c r="M41" s="384" t="s">
        <v>30</v>
      </c>
      <c r="N41" s="384"/>
      <c r="O41" s="384"/>
      <c r="P41" s="445">
        <v>0.71875</v>
      </c>
      <c r="Q41" s="445"/>
      <c r="R41" s="445"/>
      <c r="S41" s="445"/>
      <c r="T41" s="445"/>
      <c r="U41" s="445"/>
      <c r="V41" s="445"/>
      <c r="W41" s="445"/>
      <c r="X41" s="445"/>
      <c r="Y41" s="445"/>
      <c r="Z41" s="384" t="s">
        <v>31</v>
      </c>
      <c r="AA41" s="384"/>
      <c r="AB41" s="384"/>
      <c r="AC41" s="384"/>
      <c r="AD41" s="384"/>
      <c r="AE41" s="453">
        <v>60</v>
      </c>
      <c r="AF41" s="453"/>
      <c r="AG41" s="453"/>
      <c r="AH41" s="384" t="s">
        <v>32</v>
      </c>
      <c r="AI41" s="384"/>
      <c r="AJ41" s="384"/>
      <c r="AK41" s="384"/>
      <c r="AL41" s="384"/>
      <c r="AM41" s="384"/>
      <c r="AN41" s="384"/>
      <c r="AO41" s="384"/>
      <c r="AP41" s="384"/>
      <c r="AQ41" s="384"/>
      <c r="AR41" s="384"/>
      <c r="AS41" s="384"/>
      <c r="AT41" s="384"/>
      <c r="AU41" s="384"/>
      <c r="AV41" s="384"/>
      <c r="AW41" s="384"/>
      <c r="AX41" s="384"/>
      <c r="AY41" s="384"/>
      <c r="AZ41" s="384"/>
      <c r="BA41" s="384"/>
      <c r="BB41" s="384"/>
      <c r="BC41" s="385"/>
    </row>
    <row r="42" spans="1:55" ht="19.5" customHeight="1">
      <c r="A42" s="313"/>
      <c r="B42" s="130" t="s">
        <v>16</v>
      </c>
      <c r="C42" s="307" t="s">
        <v>259</v>
      </c>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8"/>
      <c r="AU42" s="308"/>
      <c r="AV42" s="308"/>
      <c r="AW42" s="308"/>
      <c r="AX42" s="308"/>
      <c r="AY42" s="308"/>
      <c r="AZ42" s="308"/>
      <c r="BA42" s="308"/>
      <c r="BB42" s="308"/>
      <c r="BC42" s="309"/>
    </row>
    <row r="43" spans="1:55" ht="21.75" customHeight="1">
      <c r="A43" s="313"/>
      <c r="B43" s="139" t="s">
        <v>160</v>
      </c>
      <c r="C43" s="307" t="s">
        <v>260</v>
      </c>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08"/>
      <c r="AW43" s="308"/>
      <c r="AX43" s="308"/>
      <c r="AY43" s="308"/>
      <c r="AZ43" s="308"/>
      <c r="BA43" s="308"/>
      <c r="BB43" s="308"/>
      <c r="BC43" s="309"/>
    </row>
    <row r="44" spans="1:55" ht="21.75" customHeight="1" thickBot="1">
      <c r="A44" s="314"/>
      <c r="B44" s="140" t="s">
        <v>17</v>
      </c>
      <c r="C44" s="462" t="s">
        <v>261</v>
      </c>
      <c r="D44" s="463"/>
      <c r="E44" s="463"/>
      <c r="F44" s="463"/>
      <c r="G44" s="463"/>
      <c r="H44" s="463"/>
      <c r="I44" s="463"/>
      <c r="J44" s="463"/>
      <c r="K44" s="463"/>
      <c r="L44" s="463"/>
      <c r="M44" s="463"/>
      <c r="N44" s="463"/>
      <c r="O44" s="463"/>
      <c r="P44" s="463"/>
      <c r="Q44" s="463"/>
      <c r="R44" s="463"/>
      <c r="S44" s="463"/>
      <c r="T44" s="463"/>
      <c r="U44" s="463"/>
      <c r="V44" s="463"/>
      <c r="W44" s="463"/>
      <c r="X44" s="463"/>
      <c r="Y44" s="463"/>
      <c r="Z44" s="463"/>
      <c r="AA44" s="463"/>
      <c r="AB44" s="463"/>
      <c r="AC44" s="463"/>
      <c r="AD44" s="463"/>
      <c r="AE44" s="463"/>
      <c r="AF44" s="463"/>
      <c r="AG44" s="463"/>
      <c r="AH44" s="463"/>
      <c r="AI44" s="463"/>
      <c r="AJ44" s="463"/>
      <c r="AK44" s="463"/>
      <c r="AL44" s="463"/>
      <c r="AM44" s="463"/>
      <c r="AN44" s="463"/>
      <c r="AO44" s="463"/>
      <c r="AP44" s="463"/>
      <c r="AQ44" s="463"/>
      <c r="AR44" s="463"/>
      <c r="AS44" s="463"/>
      <c r="AT44" s="463"/>
      <c r="AU44" s="463"/>
      <c r="AV44" s="463"/>
      <c r="AW44" s="463"/>
      <c r="AX44" s="463"/>
      <c r="AY44" s="463"/>
      <c r="AZ44" s="463"/>
      <c r="BA44" s="463"/>
      <c r="BB44" s="463"/>
      <c r="BC44" s="464"/>
    </row>
    <row r="45" spans="1:58" s="5" customFormat="1" ht="1.5" customHeight="1">
      <c r="A45" s="89"/>
      <c r="B45" s="90"/>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4"/>
      <c r="BE45" s="4"/>
      <c r="BF45" s="4"/>
    </row>
    <row r="46" spans="1:58" s="5" customFormat="1" ht="1.5" customHeight="1" thickBot="1">
      <c r="A46" s="91"/>
      <c r="B46" s="92"/>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4"/>
      <c r="BE46" s="4"/>
      <c r="BF46" s="4"/>
    </row>
    <row r="47" spans="1:55" ht="39.75" customHeight="1" thickBot="1">
      <c r="A47" s="468" t="s">
        <v>33</v>
      </c>
      <c r="B47" s="469"/>
      <c r="C47" s="459" t="str">
        <f>C4</f>
        <v>○○製造株式会社</v>
      </c>
      <c r="D47" s="460"/>
      <c r="E47" s="460"/>
      <c r="F47" s="460"/>
      <c r="G47" s="460"/>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c r="AE47" s="460"/>
      <c r="AF47" s="460"/>
      <c r="AG47" s="460"/>
      <c r="AH47" s="460"/>
      <c r="AI47" s="460"/>
      <c r="AJ47" s="460"/>
      <c r="AK47" s="460"/>
      <c r="AL47" s="460"/>
      <c r="AM47" s="460"/>
      <c r="AN47" s="460"/>
      <c r="AO47" s="460"/>
      <c r="AP47" s="460"/>
      <c r="AQ47" s="460"/>
      <c r="AR47" s="460"/>
      <c r="AS47" s="460"/>
      <c r="AT47" s="460"/>
      <c r="AU47" s="460"/>
      <c r="AV47" s="460"/>
      <c r="AW47" s="460"/>
      <c r="AX47" s="460"/>
      <c r="AY47" s="460"/>
      <c r="AZ47" s="460"/>
      <c r="BA47" s="460"/>
      <c r="BB47" s="460"/>
      <c r="BC47" s="461"/>
    </row>
    <row r="48" spans="1:55" ht="19.5" customHeight="1">
      <c r="A48" s="312" t="s">
        <v>34</v>
      </c>
      <c r="B48" s="141" t="s">
        <v>38</v>
      </c>
      <c r="C48" s="142" t="s">
        <v>18</v>
      </c>
      <c r="D48" s="458" t="s">
        <v>95</v>
      </c>
      <c r="E48" s="458"/>
      <c r="F48" s="143" t="s">
        <v>19</v>
      </c>
      <c r="G48" s="347" t="s">
        <v>101</v>
      </c>
      <c r="H48" s="347"/>
      <c r="I48" s="347"/>
      <c r="J48" s="347"/>
      <c r="K48" s="347"/>
      <c r="L48" s="347"/>
      <c r="M48" s="144" t="s">
        <v>25</v>
      </c>
      <c r="N48" s="458"/>
      <c r="O48" s="458"/>
      <c r="P48" s="144" t="s">
        <v>26</v>
      </c>
      <c r="Q48" s="347" t="s">
        <v>39</v>
      </c>
      <c r="R48" s="347"/>
      <c r="S48" s="347"/>
      <c r="T48" s="347"/>
      <c r="U48" s="347"/>
      <c r="V48" s="347"/>
      <c r="W48" s="347"/>
      <c r="X48" s="347"/>
      <c r="Y48" s="143" t="s">
        <v>25</v>
      </c>
      <c r="Z48" s="458"/>
      <c r="AA48" s="458"/>
      <c r="AB48" s="144" t="s">
        <v>26</v>
      </c>
      <c r="AC48" s="347" t="s">
        <v>233</v>
      </c>
      <c r="AD48" s="347"/>
      <c r="AE48" s="347"/>
      <c r="AF48" s="347"/>
      <c r="AG48" s="347"/>
      <c r="AH48" s="347"/>
      <c r="AI48" s="347"/>
      <c r="AJ48" s="347"/>
      <c r="AK48" s="347"/>
      <c r="AL48" s="347"/>
      <c r="AM48" s="347"/>
      <c r="AN48" s="347"/>
      <c r="AO48" s="347"/>
      <c r="AP48" s="347"/>
      <c r="AQ48" s="347"/>
      <c r="AR48" s="347"/>
      <c r="AS48" s="347"/>
      <c r="AT48" s="347"/>
      <c r="AU48" s="347"/>
      <c r="AV48" s="347"/>
      <c r="AW48" s="347"/>
      <c r="AX48" s="347"/>
      <c r="AY48" s="347"/>
      <c r="AZ48" s="347"/>
      <c r="BA48" s="347"/>
      <c r="BB48" s="347"/>
      <c r="BC48" s="467"/>
    </row>
    <row r="49" spans="1:55" ht="19.5" customHeight="1">
      <c r="A49" s="313"/>
      <c r="B49" s="145"/>
      <c r="C49" s="93" t="s">
        <v>25</v>
      </c>
      <c r="D49" s="298"/>
      <c r="E49" s="298"/>
      <c r="F49" s="94" t="s">
        <v>26</v>
      </c>
      <c r="G49" s="465" t="s">
        <v>40</v>
      </c>
      <c r="H49" s="465"/>
      <c r="I49" s="465"/>
      <c r="J49" s="465"/>
      <c r="K49" s="465"/>
      <c r="L49" s="465"/>
      <c r="M49" s="465"/>
      <c r="N49" s="465"/>
      <c r="O49" s="465"/>
      <c r="P49" s="9" t="s">
        <v>25</v>
      </c>
      <c r="Q49" s="298"/>
      <c r="R49" s="298"/>
      <c r="S49" s="9" t="s">
        <v>26</v>
      </c>
      <c r="T49" s="465" t="s">
        <v>41</v>
      </c>
      <c r="U49" s="465"/>
      <c r="V49" s="465"/>
      <c r="W49" s="465"/>
      <c r="X49" s="465"/>
      <c r="Y49" s="465"/>
      <c r="Z49" s="465"/>
      <c r="AA49" s="465"/>
      <c r="AB49" s="465"/>
      <c r="AC49" s="465"/>
      <c r="AD49" s="465"/>
      <c r="AE49" s="465"/>
      <c r="AF49" s="465"/>
      <c r="AG49" s="465"/>
      <c r="AH49" s="146" t="s">
        <v>25</v>
      </c>
      <c r="AI49" s="298"/>
      <c r="AJ49" s="298"/>
      <c r="AK49" s="146" t="s">
        <v>26</v>
      </c>
      <c r="AL49" s="376" t="s">
        <v>232</v>
      </c>
      <c r="AM49" s="376"/>
      <c r="AN49" s="376"/>
      <c r="AO49" s="376"/>
      <c r="AP49" s="376"/>
      <c r="AQ49" s="376"/>
      <c r="AR49" s="376"/>
      <c r="AS49" s="376"/>
      <c r="AT49" s="376"/>
      <c r="AU49" s="376"/>
      <c r="AV49" s="376"/>
      <c r="AW49" s="376"/>
      <c r="AX49" s="376"/>
      <c r="AY49" s="376"/>
      <c r="AZ49" s="376"/>
      <c r="BA49" s="376"/>
      <c r="BB49" s="376"/>
      <c r="BC49" s="377"/>
    </row>
    <row r="50" spans="1:55" ht="19.5" customHeight="1">
      <c r="A50" s="313"/>
      <c r="B50" s="195" t="s">
        <v>175</v>
      </c>
      <c r="C50" s="374" t="s">
        <v>75</v>
      </c>
      <c r="D50" s="375"/>
      <c r="E50" s="375"/>
      <c r="F50" s="375"/>
      <c r="G50" s="489" t="s">
        <v>29</v>
      </c>
      <c r="H50" s="489"/>
      <c r="I50" s="148" t="s">
        <v>25</v>
      </c>
      <c r="J50" s="348"/>
      <c r="K50" s="348"/>
      <c r="L50" s="148" t="s">
        <v>26</v>
      </c>
      <c r="M50" s="269" t="s">
        <v>35</v>
      </c>
      <c r="N50" s="269"/>
      <c r="O50" s="269"/>
      <c r="P50" s="269"/>
      <c r="Q50" s="269"/>
      <c r="R50" s="269"/>
      <c r="S50" s="269"/>
      <c r="T50" s="149" t="s">
        <v>25</v>
      </c>
      <c r="U50" s="348"/>
      <c r="V50" s="348"/>
      <c r="W50" s="148" t="s">
        <v>26</v>
      </c>
      <c r="X50" s="269" t="s">
        <v>74</v>
      </c>
      <c r="Y50" s="269"/>
      <c r="Z50" s="269"/>
      <c r="AA50" s="269"/>
      <c r="AB50" s="269"/>
      <c r="AC50" s="269"/>
      <c r="AD50" s="25" t="s">
        <v>18</v>
      </c>
      <c r="AE50" s="348"/>
      <c r="AF50" s="348"/>
      <c r="AG50" s="25" t="s">
        <v>19</v>
      </c>
      <c r="AH50" s="269" t="s">
        <v>168</v>
      </c>
      <c r="AI50" s="269"/>
      <c r="AJ50" s="269"/>
      <c r="AK50" s="269"/>
      <c r="AL50" s="269"/>
      <c r="AM50" s="269"/>
      <c r="AN50" s="269"/>
      <c r="AO50" s="25" t="s">
        <v>18</v>
      </c>
      <c r="AP50" s="348" t="s">
        <v>95</v>
      </c>
      <c r="AQ50" s="348"/>
      <c r="AR50" s="25" t="s">
        <v>19</v>
      </c>
      <c r="AS50" s="269" t="s">
        <v>100</v>
      </c>
      <c r="AT50" s="269"/>
      <c r="AU50" s="269"/>
      <c r="AV50" s="269"/>
      <c r="AW50" s="269"/>
      <c r="AX50" s="269"/>
      <c r="AY50" s="269"/>
      <c r="AZ50" s="269"/>
      <c r="BA50" s="269"/>
      <c r="BB50" s="269"/>
      <c r="BC50" s="270"/>
    </row>
    <row r="51" spans="1:57" ht="19.5" customHeight="1">
      <c r="A51" s="313"/>
      <c r="B51" s="150"/>
      <c r="C51" s="521" t="s">
        <v>73</v>
      </c>
      <c r="D51" s="522"/>
      <c r="E51" s="522"/>
      <c r="F51" s="522"/>
      <c r="G51" s="297" t="s">
        <v>71</v>
      </c>
      <c r="H51" s="297"/>
      <c r="I51" s="22" t="s">
        <v>25</v>
      </c>
      <c r="J51" s="268"/>
      <c r="K51" s="268"/>
      <c r="L51" s="22" t="s">
        <v>26</v>
      </c>
      <c r="M51" s="452" t="s">
        <v>91</v>
      </c>
      <c r="N51" s="452"/>
      <c r="O51" s="452"/>
      <c r="P51" s="452"/>
      <c r="Q51" s="452"/>
      <c r="R51" s="452"/>
      <c r="S51" s="452"/>
      <c r="T51" s="7" t="s">
        <v>25</v>
      </c>
      <c r="U51" s="268" t="s">
        <v>95</v>
      </c>
      <c r="V51" s="268"/>
      <c r="W51" s="7" t="s">
        <v>26</v>
      </c>
      <c r="X51" s="452" t="s">
        <v>100</v>
      </c>
      <c r="Y51" s="452"/>
      <c r="Z51" s="452"/>
      <c r="AA51" s="452"/>
      <c r="AB51" s="452"/>
      <c r="AC51" s="452"/>
      <c r="AD51" s="452"/>
      <c r="AE51" s="268"/>
      <c r="AF51" s="268"/>
      <c r="AG51" s="268"/>
      <c r="AH51" s="268"/>
      <c r="AI51" s="268"/>
      <c r="AJ51" s="268"/>
      <c r="AK51" s="268"/>
      <c r="AL51" s="268"/>
      <c r="AM51" s="268"/>
      <c r="AN51" s="268"/>
      <c r="AO51" s="268"/>
      <c r="AP51" s="268"/>
      <c r="AQ51" s="268"/>
      <c r="AR51" s="268"/>
      <c r="AS51" s="268"/>
      <c r="AT51" s="268"/>
      <c r="AU51" s="268"/>
      <c r="AV51" s="268"/>
      <c r="AW51" s="268"/>
      <c r="AX51" s="268"/>
      <c r="AY51" s="268"/>
      <c r="AZ51" s="268"/>
      <c r="BA51" s="268"/>
      <c r="BB51" s="268"/>
      <c r="BC51" s="526"/>
      <c r="BD51" s="8"/>
      <c r="BE51" s="8"/>
    </row>
    <row r="52" spans="1:55" ht="15" customHeight="1">
      <c r="A52" s="313"/>
      <c r="B52" s="145"/>
      <c r="C52" s="271" t="s">
        <v>76</v>
      </c>
      <c r="D52" s="272"/>
      <c r="E52" s="272"/>
      <c r="F52" s="272"/>
      <c r="G52" s="472" t="s">
        <v>29</v>
      </c>
      <c r="H52" s="472"/>
      <c r="I52" s="26" t="s">
        <v>18</v>
      </c>
      <c r="J52" s="267" t="s">
        <v>95</v>
      </c>
      <c r="K52" s="267"/>
      <c r="L52" s="26" t="s">
        <v>19</v>
      </c>
      <c r="M52" s="473" t="s">
        <v>37</v>
      </c>
      <c r="N52" s="473"/>
      <c r="O52" s="473"/>
      <c r="P52" s="473"/>
      <c r="Q52" s="473"/>
      <c r="R52" s="473"/>
      <c r="S52" s="473"/>
      <c r="T52" s="9" t="s">
        <v>25</v>
      </c>
      <c r="U52" s="267" t="s">
        <v>95</v>
      </c>
      <c r="V52" s="267"/>
      <c r="W52" s="9" t="s">
        <v>26</v>
      </c>
      <c r="X52" s="473" t="s">
        <v>102</v>
      </c>
      <c r="Y52" s="473"/>
      <c r="Z52" s="473"/>
      <c r="AA52" s="473"/>
      <c r="AB52" s="473"/>
      <c r="AC52" s="473"/>
      <c r="AD52" s="473"/>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50"/>
    </row>
    <row r="53" spans="1:55" ht="18" customHeight="1">
      <c r="A53" s="313"/>
      <c r="B53" s="407" t="s">
        <v>42</v>
      </c>
      <c r="C53" s="351"/>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A53" s="352"/>
      <c r="BB53" s="352"/>
      <c r="BC53" s="353"/>
    </row>
    <row r="54" spans="1:55" ht="18" customHeight="1">
      <c r="A54" s="313"/>
      <c r="B54" s="408"/>
      <c r="C54" s="95" t="s">
        <v>25</v>
      </c>
      <c r="D54" s="474"/>
      <c r="E54" s="474"/>
      <c r="F54" s="96" t="s">
        <v>26</v>
      </c>
      <c r="G54" s="470" t="s">
        <v>243</v>
      </c>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c r="AI54" s="470"/>
      <c r="AJ54" s="470"/>
      <c r="AK54" s="470"/>
      <c r="AL54" s="470"/>
      <c r="AM54" s="470"/>
      <c r="AN54" s="470"/>
      <c r="AO54" s="470"/>
      <c r="AP54" s="470"/>
      <c r="AQ54" s="470"/>
      <c r="AR54" s="470"/>
      <c r="AS54" s="470"/>
      <c r="AT54" s="470"/>
      <c r="AU54" s="470"/>
      <c r="AV54" s="470"/>
      <c r="AW54" s="470"/>
      <c r="AX54" s="470"/>
      <c r="AY54" s="470"/>
      <c r="AZ54" s="470"/>
      <c r="BA54" s="470"/>
      <c r="BB54" s="470"/>
      <c r="BC54" s="471"/>
    </row>
    <row r="55" spans="1:55" ht="19.5" customHeight="1">
      <c r="A55" s="313"/>
      <c r="B55" s="408"/>
      <c r="C55" s="95" t="s">
        <v>25</v>
      </c>
      <c r="D55" s="474" t="s">
        <v>95</v>
      </c>
      <c r="E55" s="474"/>
      <c r="F55" s="96" t="s">
        <v>26</v>
      </c>
      <c r="G55" s="470" t="s">
        <v>244</v>
      </c>
      <c r="H55" s="470"/>
      <c r="I55" s="470"/>
      <c r="J55" s="470"/>
      <c r="K55" s="470"/>
      <c r="L55" s="470"/>
      <c r="M55" s="234" t="s">
        <v>262</v>
      </c>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35"/>
      <c r="BA55" s="235"/>
      <c r="BB55" s="235"/>
      <c r="BC55" s="485"/>
    </row>
    <row r="56" spans="1:55" ht="19.5" customHeight="1">
      <c r="A56" s="313"/>
      <c r="B56" s="408"/>
      <c r="C56" s="95"/>
      <c r="D56" s="25"/>
      <c r="E56" s="25"/>
      <c r="F56" s="96"/>
      <c r="G56" s="47"/>
      <c r="H56" s="47"/>
      <c r="I56" s="47"/>
      <c r="J56" s="47"/>
      <c r="K56" s="47"/>
      <c r="L56" s="101"/>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5"/>
      <c r="AY56" s="235"/>
      <c r="AZ56" s="235"/>
      <c r="BA56" s="235"/>
      <c r="BB56" s="235"/>
      <c r="BC56" s="485"/>
    </row>
    <row r="57" spans="1:55" ht="19.5" customHeight="1">
      <c r="A57" s="313"/>
      <c r="B57" s="408"/>
      <c r="C57" s="95"/>
      <c r="D57" s="25"/>
      <c r="E57" s="25"/>
      <c r="F57" s="96"/>
      <c r="G57" s="47"/>
      <c r="H57" s="47"/>
      <c r="I57" s="47"/>
      <c r="J57" s="47"/>
      <c r="K57" s="47"/>
      <c r="L57" s="101"/>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5"/>
      <c r="AY57" s="235"/>
      <c r="AZ57" s="235"/>
      <c r="BA57" s="235"/>
      <c r="BB57" s="235"/>
      <c r="BC57" s="485"/>
    </row>
    <row r="58" spans="1:55" ht="19.5" customHeight="1">
      <c r="A58" s="313"/>
      <c r="B58" s="408"/>
      <c r="C58" s="95"/>
      <c r="D58" s="25"/>
      <c r="E58" s="25"/>
      <c r="F58" s="96"/>
      <c r="G58" s="47"/>
      <c r="H58" s="47"/>
      <c r="I58" s="47"/>
      <c r="J58" s="47"/>
      <c r="K58" s="47"/>
      <c r="L58" s="101"/>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35"/>
      <c r="AU58" s="235"/>
      <c r="AV58" s="235"/>
      <c r="AW58" s="235"/>
      <c r="AX58" s="235"/>
      <c r="AY58" s="235"/>
      <c r="AZ58" s="235"/>
      <c r="BA58" s="235"/>
      <c r="BB58" s="235"/>
      <c r="BC58" s="485"/>
    </row>
    <row r="59" spans="1:55" ht="19.5" customHeight="1">
      <c r="A59" s="313"/>
      <c r="B59" s="409"/>
      <c r="C59" s="93"/>
      <c r="D59" s="26"/>
      <c r="E59" s="26"/>
      <c r="F59" s="94"/>
      <c r="G59" s="27"/>
      <c r="H59" s="27"/>
      <c r="I59" s="27"/>
      <c r="J59" s="27"/>
      <c r="K59" s="27"/>
      <c r="L59" s="102"/>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6"/>
      <c r="AY59" s="236"/>
      <c r="AZ59" s="236"/>
      <c r="BA59" s="236"/>
      <c r="BB59" s="236"/>
      <c r="BC59" s="486"/>
    </row>
    <row r="60" spans="1:55" ht="19.5" customHeight="1">
      <c r="A60" s="313"/>
      <c r="B60" s="195" t="s">
        <v>43</v>
      </c>
      <c r="C60" s="20" t="s">
        <v>25</v>
      </c>
      <c r="D60" s="348"/>
      <c r="E60" s="348"/>
      <c r="F60" s="21" t="s">
        <v>26</v>
      </c>
      <c r="G60" s="269" t="s">
        <v>85</v>
      </c>
      <c r="H60" s="269"/>
      <c r="I60" s="269"/>
      <c r="J60" s="21"/>
      <c r="K60" s="21" t="s">
        <v>25</v>
      </c>
      <c r="L60" s="348"/>
      <c r="M60" s="348"/>
      <c r="N60" s="21" t="s">
        <v>26</v>
      </c>
      <c r="O60" s="269" t="s">
        <v>86</v>
      </c>
      <c r="P60" s="269"/>
      <c r="Q60" s="269"/>
      <c r="R60" s="269"/>
      <c r="S60" s="269"/>
      <c r="T60" s="21" t="s">
        <v>25</v>
      </c>
      <c r="U60" s="348" t="s">
        <v>95</v>
      </c>
      <c r="V60" s="348"/>
      <c r="W60" s="21" t="s">
        <v>26</v>
      </c>
      <c r="X60" s="269" t="s">
        <v>87</v>
      </c>
      <c r="Y60" s="269"/>
      <c r="Z60" s="269"/>
      <c r="AA60" s="269"/>
      <c r="AB60" s="269"/>
      <c r="AC60" s="97" t="s">
        <v>44</v>
      </c>
      <c r="AD60" s="479"/>
      <c r="AE60" s="480"/>
      <c r="AF60" s="480"/>
      <c r="AG60" s="480"/>
      <c r="AH60" s="480"/>
      <c r="AI60" s="480"/>
      <c r="AJ60" s="480"/>
      <c r="AK60" s="480"/>
      <c r="AL60" s="480"/>
      <c r="AM60" s="480"/>
      <c r="AN60" s="480"/>
      <c r="AO60" s="480"/>
      <c r="AP60" s="480"/>
      <c r="AQ60" s="480"/>
      <c r="AR60" s="480"/>
      <c r="AS60" s="480"/>
      <c r="AT60" s="480"/>
      <c r="AU60" s="480"/>
      <c r="AV60" s="480"/>
      <c r="AW60" s="480"/>
      <c r="AX60" s="480"/>
      <c r="AY60" s="480"/>
      <c r="AZ60" s="168"/>
      <c r="BA60" s="168"/>
      <c r="BB60" s="168"/>
      <c r="BC60" s="59" t="s">
        <v>21</v>
      </c>
    </row>
    <row r="61" spans="1:55" ht="19.5" customHeight="1">
      <c r="A61" s="313"/>
      <c r="B61" s="151" t="s">
        <v>164</v>
      </c>
      <c r="C61" s="94" t="s">
        <v>18</v>
      </c>
      <c r="D61" s="298"/>
      <c r="E61" s="298"/>
      <c r="F61" s="94" t="s">
        <v>19</v>
      </c>
      <c r="G61" s="487" t="s">
        <v>82</v>
      </c>
      <c r="H61" s="487"/>
      <c r="I61" s="487"/>
      <c r="J61" s="487"/>
      <c r="K61" s="487"/>
      <c r="L61" s="487"/>
      <c r="M61" s="487"/>
      <c r="N61" s="487"/>
      <c r="O61" s="94" t="s">
        <v>18</v>
      </c>
      <c r="P61" s="298" t="s">
        <v>95</v>
      </c>
      <c r="Q61" s="298"/>
      <c r="R61" s="94" t="s">
        <v>19</v>
      </c>
      <c r="S61" s="293" t="s">
        <v>83</v>
      </c>
      <c r="T61" s="293"/>
      <c r="U61" s="293"/>
      <c r="V61" s="293"/>
      <c r="W61" s="293"/>
      <c r="X61" s="293"/>
      <c r="Y61" s="293"/>
      <c r="Z61" s="293"/>
      <c r="AA61" s="293"/>
      <c r="AB61" s="293"/>
      <c r="AC61" s="293"/>
      <c r="AD61" s="293"/>
      <c r="AE61" s="94" t="s">
        <v>18</v>
      </c>
      <c r="AF61" s="298"/>
      <c r="AG61" s="298"/>
      <c r="AH61" s="94" t="s">
        <v>19</v>
      </c>
      <c r="AI61" s="487" t="s">
        <v>84</v>
      </c>
      <c r="AJ61" s="487"/>
      <c r="AK61" s="487"/>
      <c r="AL61" s="487"/>
      <c r="AM61" s="487"/>
      <c r="AN61" s="487"/>
      <c r="AO61" s="487"/>
      <c r="AP61" s="487"/>
      <c r="AQ61" s="487"/>
      <c r="AR61" s="487"/>
      <c r="AS61" s="487"/>
      <c r="AT61" s="487"/>
      <c r="AU61" s="487"/>
      <c r="AV61" s="487"/>
      <c r="AW61" s="487"/>
      <c r="AX61" s="487"/>
      <c r="AY61" s="487"/>
      <c r="AZ61" s="487"/>
      <c r="BA61" s="487"/>
      <c r="BB61" s="487"/>
      <c r="BC61" s="488"/>
    </row>
    <row r="62" spans="1:55" ht="19.5" customHeight="1">
      <c r="A62" s="313"/>
      <c r="B62" s="454" t="s">
        <v>177</v>
      </c>
      <c r="C62" s="237" t="s">
        <v>263</v>
      </c>
      <c r="D62" s="238"/>
      <c r="E62" s="238"/>
      <c r="F62" s="238"/>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238"/>
      <c r="AV62" s="238"/>
      <c r="AW62" s="238"/>
      <c r="AX62" s="238"/>
      <c r="AY62" s="238"/>
      <c r="AZ62" s="238"/>
      <c r="BA62" s="238"/>
      <c r="BB62" s="238"/>
      <c r="BC62" s="239"/>
    </row>
    <row r="63" spans="1:55" ht="19.5" customHeight="1">
      <c r="A63" s="313"/>
      <c r="B63" s="520"/>
      <c r="C63" s="240"/>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2"/>
    </row>
    <row r="64" spans="1:55" ht="19.5" customHeight="1">
      <c r="A64" s="313"/>
      <c r="B64" s="152"/>
      <c r="C64" s="240"/>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2"/>
    </row>
    <row r="65" spans="1:55" ht="19.5" customHeight="1">
      <c r="A65" s="313"/>
      <c r="B65" s="152"/>
      <c r="C65" s="240"/>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2"/>
    </row>
    <row r="66" spans="1:55" ht="15.75" customHeight="1" thickBot="1">
      <c r="A66" s="314"/>
      <c r="B66" s="153"/>
      <c r="C66" s="243"/>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5"/>
    </row>
    <row r="67" spans="1:55" ht="13.5">
      <c r="A67" s="312" t="s">
        <v>49</v>
      </c>
      <c r="B67" s="154"/>
      <c r="C67" s="294"/>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295"/>
      <c r="AB67" s="295"/>
      <c r="AC67" s="295"/>
      <c r="AD67" s="295"/>
      <c r="AE67" s="295"/>
      <c r="AF67" s="295"/>
      <c r="AG67" s="295"/>
      <c r="AH67" s="295"/>
      <c r="AI67" s="295"/>
      <c r="AJ67" s="295"/>
      <c r="AK67" s="295"/>
      <c r="AL67" s="295"/>
      <c r="AM67" s="295"/>
      <c r="AN67" s="295"/>
      <c r="AO67" s="295"/>
      <c r="AP67" s="295"/>
      <c r="AQ67" s="295"/>
      <c r="AR67" s="295"/>
      <c r="AS67" s="295"/>
      <c r="AT67" s="295"/>
      <c r="AU67" s="295"/>
      <c r="AV67" s="295"/>
      <c r="AW67" s="295"/>
      <c r="AX67" s="295"/>
      <c r="AY67" s="295"/>
      <c r="AZ67" s="295"/>
      <c r="BA67" s="295"/>
      <c r="BB67" s="295"/>
      <c r="BC67" s="296"/>
    </row>
    <row r="68" spans="1:55" ht="19.5" customHeight="1">
      <c r="A68" s="313"/>
      <c r="B68" s="193" t="s">
        <v>50</v>
      </c>
      <c r="C68" s="155" t="s">
        <v>18</v>
      </c>
      <c r="D68" s="268" t="s">
        <v>166</v>
      </c>
      <c r="E68" s="268"/>
      <c r="F68" s="292" t="s">
        <v>104</v>
      </c>
      <c r="G68" s="292"/>
      <c r="H68" s="292"/>
      <c r="I68" s="292"/>
      <c r="J68" s="292"/>
      <c r="K68" s="156" t="s">
        <v>26</v>
      </c>
      <c r="L68" s="483"/>
      <c r="M68" s="483"/>
      <c r="N68" s="483"/>
      <c r="O68" s="483"/>
      <c r="P68" s="483"/>
      <c r="Q68" s="483"/>
      <c r="R68" s="483"/>
      <c r="S68" s="483"/>
      <c r="T68" s="483"/>
      <c r="U68" s="483"/>
      <c r="V68" s="484"/>
      <c r="W68" s="359" t="s">
        <v>54</v>
      </c>
      <c r="X68" s="360"/>
      <c r="Y68" s="360"/>
      <c r="Z68" s="360"/>
      <c r="AA68" s="360"/>
      <c r="AB68" s="360"/>
      <c r="AC68" s="360"/>
      <c r="AD68" s="360"/>
      <c r="AE68" s="361"/>
      <c r="AF68" s="155" t="s">
        <v>18</v>
      </c>
      <c r="AG68" s="292" t="s">
        <v>166</v>
      </c>
      <c r="AH68" s="292"/>
      <c r="AI68" s="292"/>
      <c r="AJ68" s="292" t="s">
        <v>104</v>
      </c>
      <c r="AK68" s="292"/>
      <c r="AL68" s="58"/>
      <c r="AM68" s="292"/>
      <c r="AN68" s="292"/>
      <c r="AO68" s="292"/>
      <c r="AP68" s="156" t="s">
        <v>26</v>
      </c>
      <c r="AQ68" s="367"/>
      <c r="AR68" s="367"/>
      <c r="AS68" s="367"/>
      <c r="AT68" s="367"/>
      <c r="AU68" s="367"/>
      <c r="AV68" s="367"/>
      <c r="AW68" s="367"/>
      <c r="AX68" s="367"/>
      <c r="AY68" s="367"/>
      <c r="AZ68" s="367"/>
      <c r="BA68" s="367"/>
      <c r="BB68" s="367"/>
      <c r="BC68" s="368"/>
    </row>
    <row r="69" spans="1:55" ht="19.5" customHeight="1">
      <c r="A69" s="313"/>
      <c r="B69" s="192" t="s">
        <v>51</v>
      </c>
      <c r="C69" s="157" t="s">
        <v>18</v>
      </c>
      <c r="D69" s="268"/>
      <c r="E69" s="268"/>
      <c r="F69" s="268" t="s">
        <v>104</v>
      </c>
      <c r="G69" s="268"/>
      <c r="H69" s="268"/>
      <c r="I69" s="268" t="s">
        <v>169</v>
      </c>
      <c r="J69" s="268"/>
      <c r="K69" s="22" t="s">
        <v>26</v>
      </c>
      <c r="L69" s="354"/>
      <c r="M69" s="354"/>
      <c r="N69" s="354"/>
      <c r="O69" s="354"/>
      <c r="P69" s="354"/>
      <c r="Q69" s="354"/>
      <c r="R69" s="354"/>
      <c r="S69" s="354"/>
      <c r="T69" s="354"/>
      <c r="U69" s="354"/>
      <c r="V69" s="355"/>
      <c r="W69" s="341" t="s">
        <v>55</v>
      </c>
      <c r="X69" s="342"/>
      <c r="Y69" s="342"/>
      <c r="Z69" s="342"/>
      <c r="AA69" s="342"/>
      <c r="AB69" s="342"/>
      <c r="AC69" s="342"/>
      <c r="AD69" s="342"/>
      <c r="AE69" s="343"/>
      <c r="AF69" s="157" t="s">
        <v>18</v>
      </c>
      <c r="AG69" s="268"/>
      <c r="AH69" s="268"/>
      <c r="AI69" s="268"/>
      <c r="AJ69" s="268" t="s">
        <v>104</v>
      </c>
      <c r="AK69" s="268"/>
      <c r="AL69" s="268"/>
      <c r="AM69" s="268"/>
      <c r="AN69" s="268"/>
      <c r="AO69" s="268"/>
      <c r="AP69" s="22"/>
      <c r="AQ69" s="7" t="s">
        <v>104</v>
      </c>
      <c r="AR69" s="7"/>
      <c r="AS69" s="268" t="s">
        <v>169</v>
      </c>
      <c r="AT69" s="268"/>
      <c r="AU69" s="268"/>
      <c r="AV69" s="22" t="s">
        <v>19</v>
      </c>
      <c r="AW69" s="265"/>
      <c r="AX69" s="265"/>
      <c r="AY69" s="265"/>
      <c r="AZ69" s="265"/>
      <c r="BA69" s="265"/>
      <c r="BB69" s="265"/>
      <c r="BC69" s="266"/>
    </row>
    <row r="70" spans="1:55" ht="19.5" customHeight="1">
      <c r="A70" s="313"/>
      <c r="B70" s="192" t="s">
        <v>105</v>
      </c>
      <c r="C70" s="157" t="s">
        <v>18</v>
      </c>
      <c r="D70" s="268"/>
      <c r="E70" s="268"/>
      <c r="F70" s="268" t="s">
        <v>104</v>
      </c>
      <c r="G70" s="268"/>
      <c r="H70" s="268"/>
      <c r="I70" s="268" t="s">
        <v>169</v>
      </c>
      <c r="J70" s="268"/>
      <c r="K70" s="22" t="s">
        <v>26</v>
      </c>
      <c r="L70" s="481" t="s">
        <v>110</v>
      </c>
      <c r="M70" s="481"/>
      <c r="N70" s="481"/>
      <c r="O70" s="481"/>
      <c r="P70" s="481"/>
      <c r="Q70" s="481"/>
      <c r="R70" s="481"/>
      <c r="S70" s="481"/>
      <c r="T70" s="481"/>
      <c r="U70" s="481"/>
      <c r="V70" s="482"/>
      <c r="W70" s="341" t="s">
        <v>108</v>
      </c>
      <c r="X70" s="342"/>
      <c r="Y70" s="342"/>
      <c r="Z70" s="342"/>
      <c r="AA70" s="342"/>
      <c r="AB70" s="342"/>
      <c r="AC70" s="342"/>
      <c r="AD70" s="342"/>
      <c r="AE70" s="343"/>
      <c r="AF70" s="157" t="s">
        <v>18</v>
      </c>
      <c r="AG70" s="268"/>
      <c r="AH70" s="268"/>
      <c r="AI70" s="268"/>
      <c r="AJ70" s="268" t="s">
        <v>104</v>
      </c>
      <c r="AK70" s="268"/>
      <c r="AL70" s="7"/>
      <c r="AM70" s="268" t="s">
        <v>169</v>
      </c>
      <c r="AN70" s="268"/>
      <c r="AO70" s="268"/>
      <c r="AP70" s="22" t="s">
        <v>26</v>
      </c>
      <c r="AQ70" s="518"/>
      <c r="AR70" s="518"/>
      <c r="AS70" s="518"/>
      <c r="AT70" s="518"/>
      <c r="AU70" s="518"/>
      <c r="AV70" s="518"/>
      <c r="AW70" s="518"/>
      <c r="AX70" s="518"/>
      <c r="AY70" s="518"/>
      <c r="AZ70" s="518"/>
      <c r="BA70" s="518"/>
      <c r="BB70" s="518"/>
      <c r="BC70" s="519"/>
    </row>
    <row r="71" spans="1:55" ht="19.5" customHeight="1">
      <c r="A71" s="313"/>
      <c r="B71" s="192" t="s">
        <v>106</v>
      </c>
      <c r="C71" s="157" t="s">
        <v>18</v>
      </c>
      <c r="D71" s="268" t="s">
        <v>166</v>
      </c>
      <c r="E71" s="268"/>
      <c r="F71" s="268" t="s">
        <v>104</v>
      </c>
      <c r="G71" s="268"/>
      <c r="H71" s="268"/>
      <c r="I71" s="268"/>
      <c r="J71" s="268"/>
      <c r="K71" s="22" t="s">
        <v>26</v>
      </c>
      <c r="L71" s="354"/>
      <c r="M71" s="354"/>
      <c r="N71" s="354"/>
      <c r="O71" s="354"/>
      <c r="P71" s="354"/>
      <c r="Q71" s="354"/>
      <c r="R71" s="354"/>
      <c r="S71" s="354"/>
      <c r="T71" s="354"/>
      <c r="U71" s="354"/>
      <c r="V71" s="355"/>
      <c r="W71" s="341" t="s">
        <v>52</v>
      </c>
      <c r="X71" s="342"/>
      <c r="Y71" s="342"/>
      <c r="Z71" s="342"/>
      <c r="AA71" s="342"/>
      <c r="AB71" s="342"/>
      <c r="AC71" s="342"/>
      <c r="AD71" s="342"/>
      <c r="AE71" s="343"/>
      <c r="AF71" s="157" t="s">
        <v>18</v>
      </c>
      <c r="AG71" s="268"/>
      <c r="AH71" s="268"/>
      <c r="AI71" s="268"/>
      <c r="AJ71" s="268" t="s">
        <v>104</v>
      </c>
      <c r="AK71" s="268"/>
      <c r="AL71" s="7"/>
      <c r="AM71" s="268" t="s">
        <v>169</v>
      </c>
      <c r="AN71" s="268"/>
      <c r="AO71" s="268"/>
      <c r="AP71" s="22" t="s">
        <v>26</v>
      </c>
      <c r="AQ71" s="354"/>
      <c r="AR71" s="354"/>
      <c r="AS71" s="354"/>
      <c r="AT71" s="354"/>
      <c r="AU71" s="354"/>
      <c r="AV71" s="354"/>
      <c r="AW71" s="354"/>
      <c r="AX71" s="354"/>
      <c r="AY71" s="354"/>
      <c r="AZ71" s="354"/>
      <c r="BA71" s="354"/>
      <c r="BB71" s="354"/>
      <c r="BC71" s="478"/>
    </row>
    <row r="72" spans="1:55" ht="19.5" customHeight="1">
      <c r="A72" s="313"/>
      <c r="B72" s="194" t="s">
        <v>107</v>
      </c>
      <c r="C72" s="158" t="s">
        <v>18</v>
      </c>
      <c r="D72" s="267" t="s">
        <v>166</v>
      </c>
      <c r="E72" s="267"/>
      <c r="F72" s="267" t="s">
        <v>104</v>
      </c>
      <c r="G72" s="267"/>
      <c r="H72" s="267"/>
      <c r="I72" s="267"/>
      <c r="J72" s="267"/>
      <c r="K72" s="159" t="s">
        <v>26</v>
      </c>
      <c r="L72" s="494"/>
      <c r="M72" s="494"/>
      <c r="N72" s="494"/>
      <c r="O72" s="494"/>
      <c r="P72" s="494"/>
      <c r="Q72" s="494"/>
      <c r="R72" s="494"/>
      <c r="S72" s="494"/>
      <c r="T72" s="494"/>
      <c r="U72" s="494"/>
      <c r="V72" s="495"/>
      <c r="W72" s="364" t="s">
        <v>53</v>
      </c>
      <c r="X72" s="365"/>
      <c r="Y72" s="365"/>
      <c r="Z72" s="365"/>
      <c r="AA72" s="365"/>
      <c r="AB72" s="365"/>
      <c r="AC72" s="365"/>
      <c r="AD72" s="365"/>
      <c r="AE72" s="366"/>
      <c r="AF72" s="158" t="s">
        <v>18</v>
      </c>
      <c r="AG72" s="267"/>
      <c r="AH72" s="267"/>
      <c r="AI72" s="267"/>
      <c r="AJ72" s="267" t="s">
        <v>104</v>
      </c>
      <c r="AK72" s="267"/>
      <c r="AL72" s="23"/>
      <c r="AM72" s="267" t="s">
        <v>169</v>
      </c>
      <c r="AN72" s="267"/>
      <c r="AO72" s="267"/>
      <c r="AP72" s="159" t="s">
        <v>26</v>
      </c>
      <c r="AQ72" s="362"/>
      <c r="AR72" s="362"/>
      <c r="AS72" s="362"/>
      <c r="AT72" s="362"/>
      <c r="AU72" s="362"/>
      <c r="AV72" s="362"/>
      <c r="AW72" s="362"/>
      <c r="AX72" s="362"/>
      <c r="AY72" s="362"/>
      <c r="AZ72" s="362"/>
      <c r="BA72" s="362"/>
      <c r="BB72" s="362"/>
      <c r="BC72" s="363"/>
    </row>
    <row r="73" spans="1:55" ht="19.5" customHeight="1">
      <c r="A73" s="313"/>
      <c r="B73" s="407" t="s">
        <v>178</v>
      </c>
      <c r="C73" s="246" t="s">
        <v>264</v>
      </c>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8"/>
    </row>
    <row r="74" spans="1:55" ht="19.5" customHeight="1">
      <c r="A74" s="313"/>
      <c r="B74" s="408"/>
      <c r="C74" s="249"/>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0"/>
      <c r="AR74" s="250"/>
      <c r="AS74" s="250"/>
      <c r="AT74" s="250"/>
      <c r="AU74" s="250"/>
      <c r="AV74" s="250"/>
      <c r="AW74" s="250"/>
      <c r="AX74" s="250"/>
      <c r="AY74" s="250"/>
      <c r="AZ74" s="250"/>
      <c r="BA74" s="250"/>
      <c r="BB74" s="250"/>
      <c r="BC74" s="251"/>
    </row>
    <row r="75" spans="1:55" ht="19.5" customHeight="1">
      <c r="A75" s="313"/>
      <c r="B75" s="490"/>
      <c r="C75" s="249"/>
      <c r="D75" s="250"/>
      <c r="E75" s="250"/>
      <c r="F75" s="250"/>
      <c r="G75" s="250"/>
      <c r="H75" s="250"/>
      <c r="I75" s="250"/>
      <c r="J75" s="250"/>
      <c r="K75" s="250"/>
      <c r="L75" s="250"/>
      <c r="M75" s="250"/>
      <c r="N75" s="250"/>
      <c r="O75" s="250"/>
      <c r="P75" s="250"/>
      <c r="Q75" s="250"/>
      <c r="R75" s="250"/>
      <c r="S75" s="250"/>
      <c r="T75" s="250"/>
      <c r="U75" s="250"/>
      <c r="V75" s="250"/>
      <c r="W75" s="250"/>
      <c r="X75" s="250"/>
      <c r="Y75" s="250"/>
      <c r="Z75" s="250"/>
      <c r="AA75" s="250"/>
      <c r="AB75" s="250"/>
      <c r="AC75" s="250"/>
      <c r="AD75" s="250"/>
      <c r="AE75" s="250"/>
      <c r="AF75" s="250"/>
      <c r="AG75" s="250"/>
      <c r="AH75" s="250"/>
      <c r="AI75" s="250"/>
      <c r="AJ75" s="250"/>
      <c r="AK75" s="250"/>
      <c r="AL75" s="250"/>
      <c r="AM75" s="250"/>
      <c r="AN75" s="250"/>
      <c r="AO75" s="250"/>
      <c r="AP75" s="250"/>
      <c r="AQ75" s="250"/>
      <c r="AR75" s="250"/>
      <c r="AS75" s="250"/>
      <c r="AT75" s="250"/>
      <c r="AU75" s="250"/>
      <c r="AV75" s="250"/>
      <c r="AW75" s="250"/>
      <c r="AX75" s="250"/>
      <c r="AY75" s="250"/>
      <c r="AZ75" s="250"/>
      <c r="BA75" s="250"/>
      <c r="BB75" s="250"/>
      <c r="BC75" s="251"/>
    </row>
    <row r="76" spans="1:55" ht="19.5" customHeight="1" thickBot="1">
      <c r="A76" s="314"/>
      <c r="B76" s="491"/>
      <c r="C76" s="252"/>
      <c r="D76" s="253"/>
      <c r="E76" s="253"/>
      <c r="F76" s="253"/>
      <c r="G76" s="253"/>
      <c r="H76" s="253"/>
      <c r="I76" s="253"/>
      <c r="J76" s="253"/>
      <c r="K76" s="253"/>
      <c r="L76" s="253"/>
      <c r="M76" s="253"/>
      <c r="N76" s="253"/>
      <c r="O76" s="253"/>
      <c r="P76" s="253"/>
      <c r="Q76" s="253"/>
      <c r="R76" s="253"/>
      <c r="S76" s="253"/>
      <c r="T76" s="253"/>
      <c r="U76" s="253"/>
      <c r="V76" s="253"/>
      <c r="W76" s="253"/>
      <c r="X76" s="253"/>
      <c r="Y76" s="253"/>
      <c r="Z76" s="253"/>
      <c r="AA76" s="253"/>
      <c r="AB76" s="253"/>
      <c r="AC76" s="253"/>
      <c r="AD76" s="253"/>
      <c r="AE76" s="253"/>
      <c r="AF76" s="253"/>
      <c r="AG76" s="253"/>
      <c r="AH76" s="253"/>
      <c r="AI76" s="253"/>
      <c r="AJ76" s="253"/>
      <c r="AK76" s="253"/>
      <c r="AL76" s="253"/>
      <c r="AM76" s="253"/>
      <c r="AN76" s="253"/>
      <c r="AO76" s="253"/>
      <c r="AP76" s="253"/>
      <c r="AQ76" s="253"/>
      <c r="AR76" s="253"/>
      <c r="AS76" s="253"/>
      <c r="AT76" s="253"/>
      <c r="AU76" s="253"/>
      <c r="AV76" s="253"/>
      <c r="AW76" s="253"/>
      <c r="AX76" s="253"/>
      <c r="AY76" s="253"/>
      <c r="AZ76" s="253"/>
      <c r="BA76" s="253"/>
      <c r="BB76" s="253"/>
      <c r="BC76" s="254"/>
    </row>
    <row r="77" spans="1:55" ht="19.5" customHeight="1">
      <c r="A77" s="475" t="s">
        <v>163</v>
      </c>
      <c r="B77" s="185" t="s">
        <v>46</v>
      </c>
      <c r="C77" s="186" t="s">
        <v>25</v>
      </c>
      <c r="D77" s="340"/>
      <c r="E77" s="340"/>
      <c r="F77" s="187" t="s">
        <v>26</v>
      </c>
      <c r="G77" s="451" t="s">
        <v>88</v>
      </c>
      <c r="H77" s="451"/>
      <c r="I77" s="451"/>
      <c r="J77" s="451"/>
      <c r="K77" s="451"/>
      <c r="L77" s="451"/>
      <c r="M77" s="451"/>
      <c r="N77" s="451"/>
      <c r="O77" s="187" t="s">
        <v>25</v>
      </c>
      <c r="P77" s="340" t="s">
        <v>95</v>
      </c>
      <c r="Q77" s="340"/>
      <c r="R77" s="187" t="s">
        <v>26</v>
      </c>
      <c r="S77" s="451" t="s">
        <v>89</v>
      </c>
      <c r="T77" s="451"/>
      <c r="U77" s="451"/>
      <c r="V77" s="451"/>
      <c r="W77" s="451"/>
      <c r="X77" s="451"/>
      <c r="Y77" s="451"/>
      <c r="Z77" s="451"/>
      <c r="AA77" s="187" t="s">
        <v>25</v>
      </c>
      <c r="AB77" s="340"/>
      <c r="AC77" s="340"/>
      <c r="AD77" s="187" t="s">
        <v>26</v>
      </c>
      <c r="AE77" s="451" t="s">
        <v>90</v>
      </c>
      <c r="AF77" s="451"/>
      <c r="AG77" s="451"/>
      <c r="AH77" s="451"/>
      <c r="AI77" s="451"/>
      <c r="AJ77" s="188" t="s">
        <v>20</v>
      </c>
      <c r="AK77" s="339"/>
      <c r="AL77" s="339"/>
      <c r="AM77" s="339"/>
      <c r="AN77" s="339"/>
      <c r="AO77" s="339"/>
      <c r="AP77" s="339"/>
      <c r="AQ77" s="339"/>
      <c r="AR77" s="339"/>
      <c r="AS77" s="339"/>
      <c r="AT77" s="339"/>
      <c r="AU77" s="339"/>
      <c r="AV77" s="339"/>
      <c r="AW77" s="339"/>
      <c r="AX77" s="339"/>
      <c r="AY77" s="339"/>
      <c r="AZ77" s="339"/>
      <c r="BA77" s="339"/>
      <c r="BB77" s="339"/>
      <c r="BC77" s="189" t="s">
        <v>21</v>
      </c>
    </row>
    <row r="78" spans="1:55" ht="19.5" customHeight="1">
      <c r="A78" s="476"/>
      <c r="B78" s="132" t="s">
        <v>47</v>
      </c>
      <c r="C78" s="492">
        <v>3</v>
      </c>
      <c r="D78" s="493"/>
      <c r="E78" s="493"/>
      <c r="F78" s="493"/>
      <c r="G78" s="493"/>
      <c r="H78" s="493"/>
      <c r="I78" s="493"/>
      <c r="J78" s="493"/>
      <c r="K78" s="493"/>
      <c r="L78" s="493"/>
      <c r="M78" s="493"/>
      <c r="N78" s="493"/>
      <c r="O78" s="493"/>
      <c r="P78" s="493"/>
      <c r="Q78" s="493"/>
      <c r="R78" s="493"/>
      <c r="S78" s="493"/>
      <c r="T78" s="493"/>
      <c r="U78" s="369" t="s">
        <v>48</v>
      </c>
      <c r="V78" s="369"/>
      <c r="W78" s="370"/>
      <c r="X78" s="205" t="s">
        <v>25</v>
      </c>
      <c r="Y78" s="379"/>
      <c r="Z78" s="379"/>
      <c r="AA78" s="205" t="s">
        <v>26</v>
      </c>
      <c r="AB78" s="532" t="s">
        <v>238</v>
      </c>
      <c r="AC78" s="532"/>
      <c r="AD78" s="532"/>
      <c r="AE78" s="532"/>
      <c r="AF78" s="532"/>
      <c r="AG78" s="532"/>
      <c r="AH78" s="532"/>
      <c r="AI78" s="532"/>
      <c r="AJ78" s="532"/>
      <c r="AK78" s="532"/>
      <c r="AL78" s="532"/>
      <c r="AM78" s="532"/>
      <c r="AN78" s="532"/>
      <c r="AO78" s="532"/>
      <c r="AP78" s="532"/>
      <c r="AQ78" s="532"/>
      <c r="AR78" s="532"/>
      <c r="AS78" s="532"/>
      <c r="AT78" s="532"/>
      <c r="AU78" s="532"/>
      <c r="AV78" s="532"/>
      <c r="AW78" s="532"/>
      <c r="AX78" s="532"/>
      <c r="AY78" s="532"/>
      <c r="AZ78" s="532"/>
      <c r="BA78" s="532"/>
      <c r="BB78" s="532"/>
      <c r="BC78" s="533"/>
    </row>
    <row r="79" spans="1:55" ht="19.5" customHeight="1">
      <c r="A79" s="476"/>
      <c r="B79" s="208" t="s">
        <v>278</v>
      </c>
      <c r="C79" s="527">
        <v>42582</v>
      </c>
      <c r="D79" s="528"/>
      <c r="E79" s="528"/>
      <c r="F79" s="528"/>
      <c r="G79" s="528"/>
      <c r="H79" s="528"/>
      <c r="I79" s="528"/>
      <c r="J79" s="528"/>
      <c r="K79" s="528"/>
      <c r="L79" s="528"/>
      <c r="M79" s="528"/>
      <c r="N79" s="528"/>
      <c r="O79" s="528"/>
      <c r="P79" s="528"/>
      <c r="Q79" s="528"/>
      <c r="R79" s="528"/>
      <c r="S79" s="528"/>
      <c r="T79" s="528"/>
      <c r="U79" s="528"/>
      <c r="V79" s="528"/>
      <c r="W79" s="529"/>
      <c r="X79" s="205"/>
      <c r="Y79" s="206"/>
      <c r="Z79" s="206"/>
      <c r="AA79" s="206"/>
      <c r="AB79" s="206"/>
      <c r="AC79" s="206"/>
      <c r="AD79" s="206"/>
      <c r="AE79" s="206"/>
      <c r="AF79" s="206"/>
      <c r="AG79" s="206"/>
      <c r="AH79" s="206"/>
      <c r="AI79" s="206"/>
      <c r="AJ79" s="206"/>
      <c r="AK79" s="206"/>
      <c r="AL79" s="206"/>
      <c r="AM79" s="206"/>
      <c r="AN79" s="206"/>
      <c r="AO79" s="206"/>
      <c r="AP79" s="206"/>
      <c r="AQ79" s="206"/>
      <c r="AR79" s="206"/>
      <c r="AS79" s="206"/>
      <c r="AT79" s="206"/>
      <c r="AU79" s="206"/>
      <c r="AV79" s="206"/>
      <c r="AW79" s="206"/>
      <c r="AX79" s="206"/>
      <c r="AY79" s="206"/>
      <c r="AZ79" s="206"/>
      <c r="BA79" s="206"/>
      <c r="BB79" s="206"/>
      <c r="BC79" s="207"/>
    </row>
    <row r="80" spans="1:55" ht="19.5" customHeight="1" thickBot="1">
      <c r="A80" s="477"/>
      <c r="B80" s="184" t="s">
        <v>283</v>
      </c>
      <c r="C80" s="158" t="s">
        <v>18</v>
      </c>
      <c r="D80" s="267" t="s">
        <v>239</v>
      </c>
      <c r="E80" s="267"/>
      <c r="F80" s="267" t="s">
        <v>104</v>
      </c>
      <c r="G80" s="267"/>
      <c r="H80" s="267"/>
      <c r="I80" s="267"/>
      <c r="J80" s="267"/>
      <c r="K80" s="159" t="s">
        <v>26</v>
      </c>
      <c r="L80" s="530" t="s">
        <v>290</v>
      </c>
      <c r="M80" s="530"/>
      <c r="N80" s="530"/>
      <c r="O80" s="530"/>
      <c r="P80" s="530"/>
      <c r="Q80" s="530"/>
      <c r="R80" s="530"/>
      <c r="S80" s="530"/>
      <c r="T80" s="530"/>
      <c r="U80" s="530"/>
      <c r="V80" s="530"/>
      <c r="W80" s="531"/>
      <c r="X80" s="290">
        <v>8</v>
      </c>
      <c r="Y80" s="291"/>
      <c r="Z80" s="291"/>
      <c r="AA80" s="291"/>
      <c r="AB80" s="291"/>
      <c r="AC80" s="291"/>
      <c r="AD80" s="291"/>
      <c r="AE80" s="224" t="s">
        <v>286</v>
      </c>
      <c r="AF80" s="224"/>
      <c r="AG80" s="224"/>
      <c r="AH80" s="291">
        <v>31</v>
      </c>
      <c r="AI80" s="291"/>
      <c r="AJ80" s="291"/>
      <c r="AK80" s="291"/>
      <c r="AL80" s="291"/>
      <c r="AM80" s="291"/>
      <c r="AN80" s="224" t="s">
        <v>287</v>
      </c>
      <c r="AO80" s="224"/>
      <c r="AP80" s="224"/>
      <c r="AQ80" s="223" t="s">
        <v>288</v>
      </c>
      <c r="AR80" s="222"/>
      <c r="AS80" s="220"/>
      <c r="AT80" s="220"/>
      <c r="AU80" s="220"/>
      <c r="AV80" s="220"/>
      <c r="AW80" s="220"/>
      <c r="AX80" s="220"/>
      <c r="AY80" s="220"/>
      <c r="AZ80" s="220"/>
      <c r="BA80" s="220"/>
      <c r="BB80" s="220"/>
      <c r="BC80" s="221"/>
    </row>
    <row r="81" spans="1:55" ht="19.5" customHeight="1">
      <c r="A81" s="302" t="s">
        <v>157</v>
      </c>
      <c r="B81" s="160" t="s">
        <v>162</v>
      </c>
      <c r="C81" s="328" t="s">
        <v>4</v>
      </c>
      <c r="D81" s="280"/>
      <c r="E81" s="280" t="str">
        <f>IF(E13="","",E13)</f>
        <v>802-0000</v>
      </c>
      <c r="F81" s="280"/>
      <c r="G81" s="280"/>
      <c r="H81" s="280"/>
      <c r="I81" s="280"/>
      <c r="J81" s="280"/>
      <c r="K81" s="371" t="str">
        <f>IF(C14="","",C14)</f>
        <v>北九州市小倉北区○○町１－１</v>
      </c>
      <c r="L81" s="372"/>
      <c r="M81" s="372"/>
      <c r="N81" s="372"/>
      <c r="O81" s="372"/>
      <c r="P81" s="372"/>
      <c r="Q81" s="372"/>
      <c r="R81" s="372"/>
      <c r="S81" s="372"/>
      <c r="T81" s="372"/>
      <c r="U81" s="372"/>
      <c r="V81" s="372"/>
      <c r="W81" s="372"/>
      <c r="X81" s="372"/>
      <c r="Y81" s="372"/>
      <c r="Z81" s="372"/>
      <c r="AA81" s="372"/>
      <c r="AB81" s="372"/>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2"/>
      <c r="AY81" s="372"/>
      <c r="AZ81" s="372"/>
      <c r="BA81" s="372"/>
      <c r="BB81" s="372"/>
      <c r="BC81" s="373"/>
    </row>
    <row r="82" spans="1:55" ht="19.5" customHeight="1">
      <c r="A82" s="303"/>
      <c r="B82" s="161" t="s">
        <v>154</v>
      </c>
      <c r="C82" s="325" t="s">
        <v>4</v>
      </c>
      <c r="D82" s="326"/>
      <c r="E82" s="279"/>
      <c r="F82" s="279"/>
      <c r="G82" s="279"/>
      <c r="H82" s="279"/>
      <c r="I82" s="279"/>
      <c r="J82" s="279"/>
      <c r="K82" s="281"/>
      <c r="L82" s="282"/>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282"/>
      <c r="AK82" s="282"/>
      <c r="AL82" s="282"/>
      <c r="AM82" s="282"/>
      <c r="AN82" s="282"/>
      <c r="AO82" s="282"/>
      <c r="AP82" s="282"/>
      <c r="AQ82" s="282"/>
      <c r="AR82" s="282"/>
      <c r="AS82" s="282"/>
      <c r="AT82" s="282"/>
      <c r="AU82" s="282"/>
      <c r="AV82" s="282"/>
      <c r="AW82" s="282"/>
      <c r="AX82" s="282"/>
      <c r="AY82" s="282"/>
      <c r="AZ82" s="282"/>
      <c r="BA82" s="282"/>
      <c r="BB82" s="282"/>
      <c r="BC82" s="283"/>
    </row>
    <row r="83" spans="1:55" ht="19.5" customHeight="1">
      <c r="A83" s="303"/>
      <c r="B83" s="162" t="s">
        <v>57</v>
      </c>
      <c r="C83" s="319" t="s">
        <v>81</v>
      </c>
      <c r="D83" s="320"/>
      <c r="E83" s="320"/>
      <c r="F83" s="320"/>
      <c r="G83" s="320"/>
      <c r="H83" s="320"/>
      <c r="I83" s="320"/>
      <c r="J83" s="320"/>
      <c r="K83" s="320"/>
      <c r="L83" s="320"/>
      <c r="M83" s="320"/>
      <c r="N83" s="320"/>
      <c r="O83" s="320"/>
      <c r="P83" s="320"/>
      <c r="Q83" s="320"/>
      <c r="R83" s="320"/>
      <c r="S83" s="320"/>
      <c r="T83" s="320"/>
      <c r="U83" s="320"/>
      <c r="V83" s="320"/>
      <c r="W83" s="335"/>
      <c r="X83" s="332" t="s">
        <v>114</v>
      </c>
      <c r="Y83" s="333"/>
      <c r="Z83" s="333"/>
      <c r="AA83" s="333"/>
      <c r="AB83" s="333"/>
      <c r="AC83" s="333"/>
      <c r="AD83" s="334"/>
      <c r="AE83" s="287" t="s">
        <v>265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9"/>
    </row>
    <row r="84" spans="1:55" ht="19.5" customHeight="1">
      <c r="A84" s="303"/>
      <c r="B84" s="132" t="s">
        <v>58</v>
      </c>
      <c r="C84" s="319" t="s">
        <v>215</v>
      </c>
      <c r="D84" s="320"/>
      <c r="E84" s="320"/>
      <c r="F84" s="320"/>
      <c r="G84" s="320"/>
      <c r="H84" s="320"/>
      <c r="I84" s="320"/>
      <c r="J84" s="320"/>
      <c r="K84" s="320"/>
      <c r="L84" s="320"/>
      <c r="M84" s="320"/>
      <c r="N84" s="320"/>
      <c r="O84" s="320"/>
      <c r="P84" s="320"/>
      <c r="Q84" s="320"/>
      <c r="R84" s="320"/>
      <c r="S84" s="320"/>
      <c r="T84" s="320"/>
      <c r="U84" s="320"/>
      <c r="V84" s="320"/>
      <c r="W84" s="335"/>
      <c r="X84" s="332" t="s">
        <v>60</v>
      </c>
      <c r="Y84" s="333"/>
      <c r="Z84" s="333"/>
      <c r="AA84" s="333"/>
      <c r="AB84" s="333"/>
      <c r="AC84" s="333"/>
      <c r="AD84" s="334"/>
      <c r="AE84" s="319" t="s">
        <v>266</v>
      </c>
      <c r="AF84" s="320"/>
      <c r="AG84" s="320"/>
      <c r="AH84" s="320"/>
      <c r="AI84" s="320"/>
      <c r="AJ84" s="320"/>
      <c r="AK84" s="320"/>
      <c r="AL84" s="320"/>
      <c r="AM84" s="320"/>
      <c r="AN84" s="320"/>
      <c r="AO84" s="320"/>
      <c r="AP84" s="320"/>
      <c r="AQ84" s="320"/>
      <c r="AR84" s="320"/>
      <c r="AS84" s="320"/>
      <c r="AT84" s="320"/>
      <c r="AU84" s="320"/>
      <c r="AV84" s="320"/>
      <c r="AW84" s="320"/>
      <c r="AX84" s="320"/>
      <c r="AY84" s="320"/>
      <c r="AZ84" s="320"/>
      <c r="BA84" s="320"/>
      <c r="BB84" s="320"/>
      <c r="BC84" s="321"/>
    </row>
    <row r="85" spans="1:55" ht="18.75" customHeight="1" thickBot="1">
      <c r="A85" s="303"/>
      <c r="B85" s="163" t="s">
        <v>109</v>
      </c>
      <c r="C85" s="276" t="s">
        <v>216</v>
      </c>
      <c r="D85" s="277"/>
      <c r="E85" s="277"/>
      <c r="F85" s="277"/>
      <c r="G85" s="277"/>
      <c r="H85" s="277"/>
      <c r="I85" s="277"/>
      <c r="J85" s="277"/>
      <c r="K85" s="277"/>
      <c r="L85" s="277"/>
      <c r="M85" s="277"/>
      <c r="N85" s="277"/>
      <c r="O85" s="277"/>
      <c r="P85" s="277"/>
      <c r="Q85" s="277"/>
      <c r="R85" s="277"/>
      <c r="S85" s="277"/>
      <c r="T85" s="277"/>
      <c r="U85" s="277"/>
      <c r="V85" s="277"/>
      <c r="W85" s="327"/>
      <c r="X85" s="336" t="s">
        <v>61</v>
      </c>
      <c r="Y85" s="337"/>
      <c r="Z85" s="337"/>
      <c r="AA85" s="337"/>
      <c r="AB85" s="337"/>
      <c r="AC85" s="337"/>
      <c r="AD85" s="338"/>
      <c r="AE85" s="276" t="s">
        <v>267</v>
      </c>
      <c r="AF85" s="277"/>
      <c r="AG85" s="277"/>
      <c r="AH85" s="277"/>
      <c r="AI85" s="277"/>
      <c r="AJ85" s="277"/>
      <c r="AK85" s="277"/>
      <c r="AL85" s="277"/>
      <c r="AM85" s="277"/>
      <c r="AN85" s="277"/>
      <c r="AO85" s="277"/>
      <c r="AP85" s="277"/>
      <c r="AQ85" s="277"/>
      <c r="AR85" s="277"/>
      <c r="AS85" s="277"/>
      <c r="AT85" s="277"/>
      <c r="AU85" s="277"/>
      <c r="AV85" s="277"/>
      <c r="AW85" s="277"/>
      <c r="AX85" s="277"/>
      <c r="AY85" s="277"/>
      <c r="AZ85" s="277"/>
      <c r="BA85" s="277"/>
      <c r="BB85" s="277"/>
      <c r="BC85" s="278"/>
    </row>
    <row r="86" spans="1:55" ht="19.5" customHeight="1" thickBot="1">
      <c r="A86" s="303"/>
      <c r="B86" s="284" t="s">
        <v>209</v>
      </c>
      <c r="C86" s="285"/>
      <c r="D86" s="285"/>
      <c r="E86" s="285"/>
      <c r="F86" s="285"/>
      <c r="G86" s="285"/>
      <c r="H86" s="285"/>
      <c r="I86" s="285"/>
      <c r="J86" s="285"/>
      <c r="K86" s="285"/>
      <c r="L86" s="285"/>
      <c r="M86" s="285"/>
      <c r="N86" s="285"/>
      <c r="O86" s="285"/>
      <c r="P86" s="285"/>
      <c r="Q86" s="285"/>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5"/>
      <c r="AT86" s="285"/>
      <c r="AU86" s="285"/>
      <c r="AV86" s="285"/>
      <c r="AW86" s="285"/>
      <c r="AX86" s="285"/>
      <c r="AY86" s="285"/>
      <c r="AZ86" s="285"/>
      <c r="BA86" s="285"/>
      <c r="BB86" s="285"/>
      <c r="BC86" s="286"/>
    </row>
    <row r="87" spans="1:55" ht="19.5" customHeight="1">
      <c r="A87" s="303"/>
      <c r="B87" s="191" t="s">
        <v>57</v>
      </c>
      <c r="C87" s="356" t="s">
        <v>81</v>
      </c>
      <c r="D87" s="357"/>
      <c r="E87" s="357"/>
      <c r="F87" s="357"/>
      <c r="G87" s="357"/>
      <c r="H87" s="357"/>
      <c r="I87" s="357"/>
      <c r="J87" s="357"/>
      <c r="K87" s="357"/>
      <c r="L87" s="357"/>
      <c r="M87" s="357"/>
      <c r="N87" s="357"/>
      <c r="O87" s="357"/>
      <c r="P87" s="357"/>
      <c r="Q87" s="357"/>
      <c r="R87" s="357"/>
      <c r="S87" s="357"/>
      <c r="T87" s="357"/>
      <c r="U87" s="357"/>
      <c r="V87" s="357"/>
      <c r="W87" s="358"/>
      <c r="X87" s="329" t="s">
        <v>114</v>
      </c>
      <c r="Y87" s="330"/>
      <c r="Z87" s="330"/>
      <c r="AA87" s="330"/>
      <c r="AB87" s="330"/>
      <c r="AC87" s="330"/>
      <c r="AD87" s="331"/>
      <c r="AE87" s="322" t="s">
        <v>217</v>
      </c>
      <c r="AF87" s="323"/>
      <c r="AG87" s="323"/>
      <c r="AH87" s="323"/>
      <c r="AI87" s="323"/>
      <c r="AJ87" s="323"/>
      <c r="AK87" s="323"/>
      <c r="AL87" s="323"/>
      <c r="AM87" s="323"/>
      <c r="AN87" s="323"/>
      <c r="AO87" s="323"/>
      <c r="AP87" s="323"/>
      <c r="AQ87" s="323"/>
      <c r="AR87" s="323"/>
      <c r="AS87" s="323"/>
      <c r="AT87" s="323"/>
      <c r="AU87" s="323"/>
      <c r="AV87" s="323"/>
      <c r="AW87" s="323"/>
      <c r="AX87" s="323"/>
      <c r="AY87" s="323"/>
      <c r="AZ87" s="323"/>
      <c r="BA87" s="323"/>
      <c r="BB87" s="323"/>
      <c r="BC87" s="324"/>
    </row>
    <row r="88" spans="1:55" ht="20.25" customHeight="1">
      <c r="A88" s="303"/>
      <c r="B88" s="165" t="s">
        <v>58</v>
      </c>
      <c r="C88" s="319"/>
      <c r="D88" s="320"/>
      <c r="E88" s="320"/>
      <c r="F88" s="320"/>
      <c r="G88" s="320"/>
      <c r="H88" s="320"/>
      <c r="I88" s="320"/>
      <c r="J88" s="320"/>
      <c r="K88" s="320"/>
      <c r="L88" s="320"/>
      <c r="M88" s="320"/>
      <c r="N88" s="320"/>
      <c r="O88" s="320"/>
      <c r="P88" s="320"/>
      <c r="Q88" s="320"/>
      <c r="R88" s="320"/>
      <c r="S88" s="320"/>
      <c r="T88" s="320"/>
      <c r="U88" s="320"/>
      <c r="V88" s="320"/>
      <c r="W88" s="335"/>
      <c r="X88" s="344" t="s">
        <v>60</v>
      </c>
      <c r="Y88" s="345"/>
      <c r="Z88" s="345"/>
      <c r="AA88" s="345"/>
      <c r="AB88" s="345"/>
      <c r="AC88" s="345"/>
      <c r="AD88" s="346"/>
      <c r="AE88" s="319" t="s">
        <v>112</v>
      </c>
      <c r="AF88" s="320"/>
      <c r="AG88" s="320"/>
      <c r="AH88" s="320"/>
      <c r="AI88" s="320"/>
      <c r="AJ88" s="320"/>
      <c r="AK88" s="320"/>
      <c r="AL88" s="320"/>
      <c r="AM88" s="320"/>
      <c r="AN88" s="320"/>
      <c r="AO88" s="320"/>
      <c r="AP88" s="320"/>
      <c r="AQ88" s="320"/>
      <c r="AR88" s="320"/>
      <c r="AS88" s="320"/>
      <c r="AT88" s="320"/>
      <c r="AU88" s="320"/>
      <c r="AV88" s="320"/>
      <c r="AW88" s="320"/>
      <c r="AX88" s="320"/>
      <c r="AY88" s="320"/>
      <c r="AZ88" s="320"/>
      <c r="BA88" s="320"/>
      <c r="BB88" s="320"/>
      <c r="BC88" s="321"/>
    </row>
    <row r="89" spans="1:55" ht="19.5" customHeight="1" thickBot="1">
      <c r="A89" s="304"/>
      <c r="B89" s="110" t="s">
        <v>109</v>
      </c>
      <c r="C89" s="276" t="s">
        <v>80</v>
      </c>
      <c r="D89" s="277"/>
      <c r="E89" s="277"/>
      <c r="F89" s="277"/>
      <c r="G89" s="277"/>
      <c r="H89" s="277"/>
      <c r="I89" s="277"/>
      <c r="J89" s="277"/>
      <c r="K89" s="277"/>
      <c r="L89" s="277"/>
      <c r="M89" s="277"/>
      <c r="N89" s="277"/>
      <c r="O89" s="277"/>
      <c r="P89" s="277"/>
      <c r="Q89" s="277"/>
      <c r="R89" s="277"/>
      <c r="S89" s="277"/>
      <c r="T89" s="277"/>
      <c r="U89" s="277"/>
      <c r="V89" s="277"/>
      <c r="W89" s="327"/>
      <c r="X89" s="273" t="s">
        <v>61</v>
      </c>
      <c r="Y89" s="274"/>
      <c r="Z89" s="274"/>
      <c r="AA89" s="274"/>
      <c r="AB89" s="274"/>
      <c r="AC89" s="274"/>
      <c r="AD89" s="275"/>
      <c r="AE89" s="276" t="s">
        <v>113</v>
      </c>
      <c r="AF89" s="277"/>
      <c r="AG89" s="277"/>
      <c r="AH89" s="277"/>
      <c r="AI89" s="277"/>
      <c r="AJ89" s="277"/>
      <c r="AK89" s="277"/>
      <c r="AL89" s="277"/>
      <c r="AM89" s="277"/>
      <c r="AN89" s="277"/>
      <c r="AO89" s="277"/>
      <c r="AP89" s="277"/>
      <c r="AQ89" s="277"/>
      <c r="AR89" s="277"/>
      <c r="AS89" s="277"/>
      <c r="AT89" s="277"/>
      <c r="AU89" s="277"/>
      <c r="AV89" s="277"/>
      <c r="AW89" s="277"/>
      <c r="AX89" s="277"/>
      <c r="AY89" s="277"/>
      <c r="AZ89" s="277"/>
      <c r="BA89" s="277"/>
      <c r="BB89" s="277"/>
      <c r="BC89" s="278"/>
    </row>
    <row r="90" spans="1:55" ht="19.5" customHeight="1" thickBot="1">
      <c r="A90" s="505" t="s">
        <v>220</v>
      </c>
      <c r="B90" s="506"/>
      <c r="C90" s="509" t="s">
        <v>273</v>
      </c>
      <c r="D90" s="510"/>
      <c r="E90" s="510"/>
      <c r="F90" s="510"/>
      <c r="G90" s="510"/>
      <c r="H90" s="510"/>
      <c r="I90" s="510"/>
      <c r="J90" s="510"/>
      <c r="K90" s="510"/>
      <c r="L90" s="510"/>
      <c r="M90" s="510"/>
      <c r="N90" s="510"/>
      <c r="O90" s="510"/>
      <c r="P90" s="510"/>
      <c r="Q90" s="510"/>
      <c r="R90" s="510"/>
      <c r="S90" s="510"/>
      <c r="T90" s="510"/>
      <c r="U90" s="510"/>
      <c r="V90" s="510"/>
      <c r="W90" s="511"/>
      <c r="X90" s="509"/>
      <c r="Y90" s="510"/>
      <c r="Z90" s="510"/>
      <c r="AA90" s="510"/>
      <c r="AB90" s="510"/>
      <c r="AC90" s="510"/>
      <c r="AD90" s="510"/>
      <c r="AE90" s="510"/>
      <c r="AF90" s="510"/>
      <c r="AG90" s="510"/>
      <c r="AH90" s="510"/>
      <c r="AI90" s="510"/>
      <c r="AJ90" s="510"/>
      <c r="AK90" s="510"/>
      <c r="AL90" s="510"/>
      <c r="AM90" s="510"/>
      <c r="AN90" s="510"/>
      <c r="AO90" s="510"/>
      <c r="AP90" s="510"/>
      <c r="AQ90" s="510"/>
      <c r="AR90" s="510"/>
      <c r="AS90" s="510"/>
      <c r="AT90" s="510"/>
      <c r="AU90" s="510"/>
      <c r="AV90" s="510"/>
      <c r="AW90" s="510"/>
      <c r="AX90" s="510"/>
      <c r="AY90" s="510"/>
      <c r="AZ90" s="510"/>
      <c r="BA90" s="510"/>
      <c r="BB90" s="510"/>
      <c r="BC90" s="525"/>
    </row>
    <row r="91" spans="1:55" ht="10.5" customHeight="1">
      <c r="A91" s="496" t="s">
        <v>225</v>
      </c>
      <c r="B91" s="507" t="s">
        <v>224</v>
      </c>
      <c r="C91" s="508"/>
      <c r="D91" s="508"/>
      <c r="E91" s="508"/>
      <c r="F91" s="508"/>
      <c r="G91" s="508"/>
      <c r="H91" s="508"/>
      <c r="I91" s="508"/>
      <c r="J91" s="508"/>
      <c r="K91" s="503" t="s">
        <v>67</v>
      </c>
      <c r="L91" s="503"/>
      <c r="M91" s="503"/>
      <c r="N91" s="503"/>
      <c r="O91" s="504" t="s">
        <v>167</v>
      </c>
      <c r="P91" s="504"/>
      <c r="Q91" s="504"/>
      <c r="R91" s="504"/>
      <c r="S91" s="504"/>
      <c r="T91" s="504"/>
      <c r="U91" s="504"/>
      <c r="V91" s="504"/>
      <c r="W91" s="504"/>
      <c r="X91" s="504"/>
      <c r="Y91" s="504"/>
      <c r="Z91" s="504"/>
      <c r="AA91" s="504"/>
      <c r="AB91" s="504"/>
      <c r="AC91" s="504"/>
      <c r="AD91" s="504"/>
      <c r="AE91" s="56"/>
      <c r="AF91" s="56"/>
      <c r="AG91" s="56"/>
      <c r="AH91" s="523"/>
      <c r="AI91" s="523"/>
      <c r="AJ91" s="523"/>
      <c r="AK91" s="523"/>
      <c r="AL91" s="523"/>
      <c r="AM91" s="523"/>
      <c r="AN91" s="523"/>
      <c r="AO91" s="523"/>
      <c r="AP91" s="523"/>
      <c r="AQ91" s="523"/>
      <c r="AR91" s="523"/>
      <c r="AS91" s="523"/>
      <c r="AT91" s="523"/>
      <c r="AU91" s="523"/>
      <c r="AV91" s="523"/>
      <c r="AW91" s="523"/>
      <c r="AX91" s="523"/>
      <c r="AY91" s="523"/>
      <c r="AZ91" s="523"/>
      <c r="BA91" s="523"/>
      <c r="BB91" s="523"/>
      <c r="BC91" s="524"/>
    </row>
    <row r="92" spans="1:55" ht="10.5" customHeight="1">
      <c r="A92" s="497"/>
      <c r="B92" s="57" t="s">
        <v>165</v>
      </c>
      <c r="C92" s="499" t="s">
        <v>161</v>
      </c>
      <c r="D92" s="499"/>
      <c r="E92" s="499"/>
      <c r="F92" s="499"/>
      <c r="G92" s="499"/>
      <c r="H92" s="499"/>
      <c r="I92" s="499"/>
      <c r="J92" s="499"/>
      <c r="K92" s="499"/>
      <c r="L92" s="499"/>
      <c r="M92" s="499"/>
      <c r="N92" s="499"/>
      <c r="O92" s="499"/>
      <c r="P92" s="499"/>
      <c r="Q92" s="499"/>
      <c r="R92" s="499"/>
      <c r="S92" s="499"/>
      <c r="T92" s="499"/>
      <c r="U92" s="499"/>
      <c r="V92" s="499"/>
      <c r="W92" s="499"/>
      <c r="X92" s="499"/>
      <c r="Y92" s="499"/>
      <c r="Z92" s="499"/>
      <c r="AA92" s="499"/>
      <c r="AB92" s="499"/>
      <c r="AC92" s="499"/>
      <c r="AD92" s="499"/>
      <c r="AE92" s="499"/>
      <c r="AF92" s="499"/>
      <c r="AG92" s="499"/>
      <c r="AH92" s="499"/>
      <c r="AI92" s="499"/>
      <c r="AJ92" s="499"/>
      <c r="AK92" s="499"/>
      <c r="AL92" s="499"/>
      <c r="AM92" s="499"/>
      <c r="AN92" s="499"/>
      <c r="AO92" s="499"/>
      <c r="AP92" s="499"/>
      <c r="AQ92" s="499"/>
      <c r="AR92" s="499"/>
      <c r="AS92" s="499"/>
      <c r="AT92" s="499"/>
      <c r="AU92" s="499"/>
      <c r="AV92" s="499"/>
      <c r="AW92" s="499"/>
      <c r="AX92" s="499"/>
      <c r="AY92" s="499"/>
      <c r="AZ92" s="499"/>
      <c r="BA92" s="499"/>
      <c r="BB92" s="499"/>
      <c r="BC92" s="500"/>
    </row>
    <row r="93" spans="1:55" ht="13.5" customHeight="1" thickBot="1">
      <c r="A93" s="498"/>
      <c r="B93" s="98"/>
      <c r="C93" s="501" t="s">
        <v>210</v>
      </c>
      <c r="D93" s="501"/>
      <c r="E93" s="501"/>
      <c r="F93" s="501"/>
      <c r="G93" s="501"/>
      <c r="H93" s="501"/>
      <c r="I93" s="501"/>
      <c r="J93" s="501"/>
      <c r="K93" s="501"/>
      <c r="L93" s="501"/>
      <c r="M93" s="501"/>
      <c r="N93" s="501"/>
      <c r="O93" s="501"/>
      <c r="P93" s="501"/>
      <c r="Q93" s="501"/>
      <c r="R93" s="501"/>
      <c r="S93" s="501"/>
      <c r="T93" s="501"/>
      <c r="U93" s="501"/>
      <c r="V93" s="501"/>
      <c r="W93" s="501"/>
      <c r="X93" s="501"/>
      <c r="Y93" s="501"/>
      <c r="Z93" s="501"/>
      <c r="AA93" s="501"/>
      <c r="AB93" s="501"/>
      <c r="AC93" s="501"/>
      <c r="AD93" s="501"/>
      <c r="AE93" s="501"/>
      <c r="AF93" s="501"/>
      <c r="AG93" s="501"/>
      <c r="AH93" s="501"/>
      <c r="AI93" s="501"/>
      <c r="AJ93" s="501"/>
      <c r="AK93" s="501"/>
      <c r="AL93" s="501"/>
      <c r="AM93" s="501"/>
      <c r="AN93" s="501"/>
      <c r="AO93" s="501"/>
      <c r="AP93" s="501"/>
      <c r="AQ93" s="501"/>
      <c r="AR93" s="501"/>
      <c r="AS93" s="501"/>
      <c r="AT93" s="501"/>
      <c r="AU93" s="501"/>
      <c r="AV93" s="501"/>
      <c r="AW93" s="501"/>
      <c r="AX93" s="501"/>
      <c r="AY93" s="501"/>
      <c r="AZ93" s="501"/>
      <c r="BA93" s="501"/>
      <c r="BB93" s="501"/>
      <c r="BC93" s="502"/>
    </row>
    <row r="94" spans="1:55" ht="16.5" customHeight="1">
      <c r="A94" s="197" t="s">
        <v>274</v>
      </c>
      <c r="B94" s="204" t="s">
        <v>275</v>
      </c>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198"/>
      <c r="AJ94" s="198"/>
      <c r="AK94" s="198"/>
      <c r="AL94" s="198"/>
      <c r="AM94" s="198"/>
      <c r="AN94" s="198"/>
      <c r="AO94" s="198"/>
      <c r="AP94" s="198"/>
      <c r="AQ94" s="198"/>
      <c r="AR94" s="198"/>
      <c r="AS94" s="198"/>
      <c r="AT94" s="198"/>
      <c r="AU94" s="198"/>
      <c r="AV94" s="198"/>
      <c r="AW94" s="198"/>
      <c r="AX94" s="198"/>
      <c r="AY94" s="198"/>
      <c r="AZ94" s="198"/>
      <c r="BA94" s="198"/>
      <c r="BB94" s="198"/>
      <c r="BC94" s="198"/>
    </row>
    <row r="95" spans="1:55" ht="12.75">
      <c r="A95" s="199" t="s">
        <v>172</v>
      </c>
      <c r="B95" s="199" t="s">
        <v>269</v>
      </c>
      <c r="C95" s="200"/>
      <c r="D95" s="200"/>
      <c r="E95" s="200"/>
      <c r="F95" s="200"/>
      <c r="G95" s="200"/>
      <c r="H95" s="200"/>
      <c r="I95" s="200"/>
      <c r="J95" s="200"/>
      <c r="K95" s="200"/>
      <c r="L95" s="200"/>
      <c r="M95" s="200"/>
      <c r="N95" s="200"/>
      <c r="O95" s="200"/>
      <c r="P95" s="200"/>
      <c r="Q95" s="200"/>
      <c r="R95" s="200"/>
      <c r="S95" s="200"/>
      <c r="T95" s="200"/>
      <c r="U95" s="200"/>
      <c r="V95" s="200"/>
      <c r="W95" s="200"/>
      <c r="X95" s="200"/>
      <c r="Y95" s="200"/>
      <c r="Z95" s="200"/>
      <c r="AA95" s="200"/>
      <c r="AB95" s="200"/>
      <c r="AC95" s="200"/>
      <c r="AD95" s="200"/>
      <c r="AE95" s="200"/>
      <c r="AF95" s="200"/>
      <c r="AG95" s="200"/>
      <c r="AH95" s="200"/>
      <c r="AI95" s="200"/>
      <c r="AJ95" s="200"/>
      <c r="AK95" s="200"/>
      <c r="AL95" s="200"/>
      <c r="AM95" s="200"/>
      <c r="AN95" s="200"/>
      <c r="AO95" s="200"/>
      <c r="AP95" s="200"/>
      <c r="AQ95" s="200"/>
      <c r="AR95" s="200"/>
      <c r="AS95" s="200"/>
      <c r="AT95" s="200"/>
      <c r="AU95" s="200"/>
      <c r="AV95" s="200"/>
      <c r="AW95" s="200"/>
      <c r="AX95" s="200"/>
      <c r="AY95" s="200"/>
      <c r="AZ95" s="200"/>
      <c r="BA95" s="200"/>
      <c r="BB95" s="200"/>
      <c r="BC95" s="200"/>
    </row>
    <row r="96" spans="1:55" ht="12.75">
      <c r="A96" s="201"/>
      <c r="B96" s="202" t="s">
        <v>270</v>
      </c>
      <c r="C96" s="202"/>
      <c r="D96" s="202"/>
      <c r="E96" s="202"/>
      <c r="F96" s="202"/>
      <c r="G96" s="202"/>
      <c r="H96" s="202"/>
      <c r="I96" s="202"/>
      <c r="J96" s="202"/>
      <c r="K96" s="202"/>
      <c r="L96" s="202"/>
      <c r="M96" s="202"/>
      <c r="N96" s="202"/>
      <c r="O96" s="202"/>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2"/>
      <c r="AM96" s="201"/>
      <c r="AN96" s="201"/>
      <c r="AO96" s="201"/>
      <c r="AP96" s="201"/>
      <c r="AQ96" s="201"/>
      <c r="AR96" s="201"/>
      <c r="AS96" s="201"/>
      <c r="AT96" s="201"/>
      <c r="AU96" s="201"/>
      <c r="AV96" s="201"/>
      <c r="AW96" s="201"/>
      <c r="AX96" s="201"/>
      <c r="AY96" s="201"/>
      <c r="AZ96" s="201"/>
      <c r="BA96" s="201"/>
      <c r="BB96" s="201"/>
      <c r="BC96" s="201"/>
    </row>
  </sheetData>
  <sheetProtection formatCells="0" insertHyperlinks="0" selectLockedCells="1"/>
  <mergeCells count="244">
    <mergeCell ref="A2:BC2"/>
    <mergeCell ref="A3:A27"/>
    <mergeCell ref="C3:BC3"/>
    <mergeCell ref="C4:BC4"/>
    <mergeCell ref="C5:BC5"/>
    <mergeCell ref="B6:B12"/>
    <mergeCell ref="C6:AI12"/>
    <mergeCell ref="AJ6:BC12"/>
    <mergeCell ref="C13:D13"/>
    <mergeCell ref="E13:N13"/>
    <mergeCell ref="AZ16:BC16"/>
    <mergeCell ref="C17:BC17"/>
    <mergeCell ref="O13:BC13"/>
    <mergeCell ref="C14:BC14"/>
    <mergeCell ref="C15:W15"/>
    <mergeCell ref="X15:AE15"/>
    <mergeCell ref="AF15:BC15"/>
    <mergeCell ref="C16:J16"/>
    <mergeCell ref="K16:L16"/>
    <mergeCell ref="M16:T16"/>
    <mergeCell ref="Q37:T37"/>
    <mergeCell ref="U37:V37"/>
    <mergeCell ref="AF16:AI16"/>
    <mergeCell ref="AJ16:AL16"/>
    <mergeCell ref="AM16:AS16"/>
    <mergeCell ref="AT16:AY16"/>
    <mergeCell ref="U16:W16"/>
    <mergeCell ref="X16:AE16"/>
    <mergeCell ref="C18:W18"/>
    <mergeCell ref="X18:AE18"/>
    <mergeCell ref="AF18:BC18"/>
    <mergeCell ref="B19:B21"/>
    <mergeCell ref="C19:BC27"/>
    <mergeCell ref="B22:B27"/>
    <mergeCell ref="AN37:AO37"/>
    <mergeCell ref="O37:P37"/>
    <mergeCell ref="AR37:BC37"/>
    <mergeCell ref="A28:A44"/>
    <mergeCell ref="C28:BC28"/>
    <mergeCell ref="B29:B36"/>
    <mergeCell ref="C29:BC36"/>
    <mergeCell ref="B37:B38"/>
    <mergeCell ref="I37:L37"/>
    <mergeCell ref="M37:N37"/>
    <mergeCell ref="C37:F37"/>
    <mergeCell ref="G37:H37"/>
    <mergeCell ref="W37:Z37"/>
    <mergeCell ref="B39:B40"/>
    <mergeCell ref="C39:D39"/>
    <mergeCell ref="E39:G39"/>
    <mergeCell ref="H39:I39"/>
    <mergeCell ref="J39:M39"/>
    <mergeCell ref="C38:BC38"/>
    <mergeCell ref="AA37:AB37"/>
    <mergeCell ref="AN39:AO39"/>
    <mergeCell ref="C40:G40"/>
    <mergeCell ref="I40:J40"/>
    <mergeCell ref="AM40:BB40"/>
    <mergeCell ref="AR39:BC39"/>
    <mergeCell ref="AE41:AG41"/>
    <mergeCell ref="AH41:AJ41"/>
    <mergeCell ref="L40:P40"/>
    <mergeCell ref="R40:S40"/>
    <mergeCell ref="U40:Y40"/>
    <mergeCell ref="AA40:AB40"/>
    <mergeCell ref="AD40:AG40"/>
    <mergeCell ref="AK41:BC41"/>
    <mergeCell ref="C42:BC42"/>
    <mergeCell ref="C43:BC43"/>
    <mergeCell ref="C44:BC44"/>
    <mergeCell ref="A47:B47"/>
    <mergeCell ref="C47:BC47"/>
    <mergeCell ref="C41:L41"/>
    <mergeCell ref="M41:O41"/>
    <mergeCell ref="P41:Y41"/>
    <mergeCell ref="Z41:AD41"/>
    <mergeCell ref="AL49:BC49"/>
    <mergeCell ref="A48:A66"/>
    <mergeCell ref="D48:E48"/>
    <mergeCell ref="G48:L48"/>
    <mergeCell ref="N48:O48"/>
    <mergeCell ref="Q48:X48"/>
    <mergeCell ref="Z48:AA48"/>
    <mergeCell ref="C50:F50"/>
    <mergeCell ref="G50:H50"/>
    <mergeCell ref="J50:K50"/>
    <mergeCell ref="AE50:AF50"/>
    <mergeCell ref="AH50:AN50"/>
    <mergeCell ref="AP50:AQ50"/>
    <mergeCell ref="AS50:BC50"/>
    <mergeCell ref="AC48:BC48"/>
    <mergeCell ref="D49:E49"/>
    <mergeCell ref="G49:O49"/>
    <mergeCell ref="Q49:R49"/>
    <mergeCell ref="T49:AG49"/>
    <mergeCell ref="AI49:AJ49"/>
    <mergeCell ref="G51:H51"/>
    <mergeCell ref="J51:K51"/>
    <mergeCell ref="M51:S51"/>
    <mergeCell ref="U51:V51"/>
    <mergeCell ref="X51:AD51"/>
    <mergeCell ref="U50:V50"/>
    <mergeCell ref="X50:AC50"/>
    <mergeCell ref="M50:S50"/>
    <mergeCell ref="BC55:BC59"/>
    <mergeCell ref="AE51:BC51"/>
    <mergeCell ref="C52:F52"/>
    <mergeCell ref="G52:H52"/>
    <mergeCell ref="J52:K52"/>
    <mergeCell ref="M52:S52"/>
    <mergeCell ref="U52:V52"/>
    <mergeCell ref="X52:AD52"/>
    <mergeCell ref="AE52:BC52"/>
    <mergeCell ref="C51:F51"/>
    <mergeCell ref="O60:S60"/>
    <mergeCell ref="U60:V60"/>
    <mergeCell ref="X60:AB60"/>
    <mergeCell ref="B53:B59"/>
    <mergeCell ref="C53:BC53"/>
    <mergeCell ref="D54:E54"/>
    <mergeCell ref="G54:BC54"/>
    <mergeCell ref="D55:E55"/>
    <mergeCell ref="G55:L55"/>
    <mergeCell ref="M55:BB59"/>
    <mergeCell ref="AD60:AY60"/>
    <mergeCell ref="D61:E61"/>
    <mergeCell ref="G61:N61"/>
    <mergeCell ref="P61:Q61"/>
    <mergeCell ref="S61:AD61"/>
    <mergeCell ref="AF61:AG61"/>
    <mergeCell ref="AI61:BC61"/>
    <mergeCell ref="D60:E60"/>
    <mergeCell ref="G60:I60"/>
    <mergeCell ref="L60:M60"/>
    <mergeCell ref="B62:B63"/>
    <mergeCell ref="C62:BC66"/>
    <mergeCell ref="A67:A76"/>
    <mergeCell ref="C67:BC67"/>
    <mergeCell ref="D68:E68"/>
    <mergeCell ref="F68:H68"/>
    <mergeCell ref="I68:J68"/>
    <mergeCell ref="L68:V68"/>
    <mergeCell ref="W68:AE68"/>
    <mergeCell ref="AG68:AI68"/>
    <mergeCell ref="AJ68:AK68"/>
    <mergeCell ref="AM68:AO68"/>
    <mergeCell ref="AQ68:BC68"/>
    <mergeCell ref="D69:E69"/>
    <mergeCell ref="F69:H69"/>
    <mergeCell ref="I69:J69"/>
    <mergeCell ref="L69:V69"/>
    <mergeCell ref="W69:AE69"/>
    <mergeCell ref="AG69:AI69"/>
    <mergeCell ref="AJ69:AK69"/>
    <mergeCell ref="AL69:AO69"/>
    <mergeCell ref="AS69:AU69"/>
    <mergeCell ref="AW69:BC69"/>
    <mergeCell ref="D70:E70"/>
    <mergeCell ref="F70:H70"/>
    <mergeCell ref="I70:J70"/>
    <mergeCell ref="L70:V70"/>
    <mergeCell ref="W70:AE70"/>
    <mergeCell ref="AG70:AI70"/>
    <mergeCell ref="AJ70:AK70"/>
    <mergeCell ref="AM70:AO70"/>
    <mergeCell ref="AQ70:BC70"/>
    <mergeCell ref="D71:E71"/>
    <mergeCell ref="F71:H71"/>
    <mergeCell ref="I71:J71"/>
    <mergeCell ref="L71:V71"/>
    <mergeCell ref="W71:AE71"/>
    <mergeCell ref="AG71:AI71"/>
    <mergeCell ref="AJ71:AK71"/>
    <mergeCell ref="AM71:AO71"/>
    <mergeCell ref="AQ71:BC71"/>
    <mergeCell ref="D72:E72"/>
    <mergeCell ref="F72:H72"/>
    <mergeCell ref="I72:J72"/>
    <mergeCell ref="L72:V72"/>
    <mergeCell ref="W72:AE72"/>
    <mergeCell ref="AG72:AI72"/>
    <mergeCell ref="AJ72:AK72"/>
    <mergeCell ref="AM72:AO72"/>
    <mergeCell ref="AQ72:BC72"/>
    <mergeCell ref="A77:A80"/>
    <mergeCell ref="D77:E77"/>
    <mergeCell ref="G77:N77"/>
    <mergeCell ref="P77:Q77"/>
    <mergeCell ref="S77:Z77"/>
    <mergeCell ref="AB77:AC77"/>
    <mergeCell ref="AK77:BB77"/>
    <mergeCell ref="C78:T78"/>
    <mergeCell ref="U78:W78"/>
    <mergeCell ref="B73:B74"/>
    <mergeCell ref="C73:BC76"/>
    <mergeCell ref="B75:B76"/>
    <mergeCell ref="AE77:AI77"/>
    <mergeCell ref="AE85:BC85"/>
    <mergeCell ref="C82:D82"/>
    <mergeCell ref="E82:J82"/>
    <mergeCell ref="K82:BC82"/>
    <mergeCell ref="C83:W83"/>
    <mergeCell ref="X83:AD83"/>
    <mergeCell ref="AE83:BC83"/>
    <mergeCell ref="X87:AD87"/>
    <mergeCell ref="AE87:BC87"/>
    <mergeCell ref="C88:W88"/>
    <mergeCell ref="X88:AD88"/>
    <mergeCell ref="AE88:BC88"/>
    <mergeCell ref="C84:W84"/>
    <mergeCell ref="X84:AD84"/>
    <mergeCell ref="AE84:BC84"/>
    <mergeCell ref="C85:W85"/>
    <mergeCell ref="X85:AD85"/>
    <mergeCell ref="AE89:BC89"/>
    <mergeCell ref="A90:B90"/>
    <mergeCell ref="C90:W90"/>
    <mergeCell ref="X90:BC90"/>
    <mergeCell ref="A81:A89"/>
    <mergeCell ref="C81:D81"/>
    <mergeCell ref="E81:J81"/>
    <mergeCell ref="K81:BC81"/>
    <mergeCell ref="B86:BC86"/>
    <mergeCell ref="C87:W87"/>
    <mergeCell ref="AH80:AM80"/>
    <mergeCell ref="A91:A93"/>
    <mergeCell ref="B91:J91"/>
    <mergeCell ref="K91:N91"/>
    <mergeCell ref="O91:AD91"/>
    <mergeCell ref="AH91:BC91"/>
    <mergeCell ref="C92:BC92"/>
    <mergeCell ref="C93:BC93"/>
    <mergeCell ref="C89:W89"/>
    <mergeCell ref="X89:AD89"/>
    <mergeCell ref="AN80:AP80"/>
    <mergeCell ref="Y78:Z78"/>
    <mergeCell ref="AB78:BC78"/>
    <mergeCell ref="C79:W79"/>
    <mergeCell ref="D80:E80"/>
    <mergeCell ref="F80:H80"/>
    <mergeCell ref="I80:J80"/>
    <mergeCell ref="L80:W80"/>
    <mergeCell ref="X80:AD80"/>
    <mergeCell ref="AE80:AG80"/>
  </mergeCells>
  <conditionalFormatting sqref="AD50 AO50 W52:X52 T50:T52">
    <cfRule type="expression" priority="88" dxfId="6" stopIfTrue="1">
      <formula>AND($J$49="",$S$49="",$AD$49="",$AO$49="",$J$50="",$S$50="",$J$51="",$S$51="")</formula>
    </cfRule>
  </conditionalFormatting>
  <conditionalFormatting sqref="AE83:BC85">
    <cfRule type="expression" priority="89" dxfId="6" stopIfTrue="1">
      <formula>AND($C$82="",$C$83="")</formula>
    </cfRule>
  </conditionalFormatting>
  <conditionalFormatting sqref="C4:BC5 E13:N13 C14:BC14 AF16:AI16 AT16 C18:W18 AF18:BC18 C16 M16">
    <cfRule type="containsBlanks" priority="93" dxfId="6" stopIfTrue="1">
      <formula>LEN(TRIM(C4))=0</formula>
    </cfRule>
  </conditionalFormatting>
  <conditionalFormatting sqref="C6">
    <cfRule type="expression" priority="86" dxfId="6" stopIfTrue="1">
      <formula>AND($C$6:$AI$12="")</formula>
    </cfRule>
  </conditionalFormatting>
  <conditionalFormatting sqref="C19">
    <cfRule type="expression" priority="85" dxfId="6" stopIfTrue="1">
      <formula>AND($C$19:$BC$25="")</formula>
    </cfRule>
  </conditionalFormatting>
  <conditionalFormatting sqref="AF15:BC15">
    <cfRule type="containsBlanks" priority="92" dxfId="6" stopIfTrue="1">
      <formula>LEN(TRIM(AF15))=0</formula>
    </cfRule>
  </conditionalFormatting>
  <conditionalFormatting sqref="C3:BC3">
    <cfRule type="containsBlanks" priority="91" dxfId="6" stopIfTrue="1">
      <formula>LEN(TRIM(C3))=0</formula>
    </cfRule>
  </conditionalFormatting>
  <conditionalFormatting sqref="C28">
    <cfRule type="expression" priority="87" dxfId="6" stopIfTrue="1">
      <formula>AND(C28="",C29:BC35="")</formula>
    </cfRule>
  </conditionalFormatting>
  <conditionalFormatting sqref="AN39:AO39">
    <cfRule type="expression" priority="84" dxfId="6" stopIfTrue="1">
      <formula>AND(E39="",AN39="")</formula>
    </cfRule>
  </conditionalFormatting>
  <conditionalFormatting sqref="I52">
    <cfRule type="expression" priority="83" dxfId="6" stopIfTrue="1">
      <formula>AND($J$49="",$S$49="",$AD$49="",$AO$49="",$J$50="",$S$50="",$J$51="",$S$51="")</formula>
    </cfRule>
  </conditionalFormatting>
  <conditionalFormatting sqref="I50:I51">
    <cfRule type="expression" priority="82" dxfId="6" stopIfTrue="1">
      <formula>AND($J$49="",$S$49="",$AD$49="",$AO$49="",$J$50="",$S$50="",$J$51="",$S$51="")</formula>
    </cfRule>
  </conditionalFormatting>
  <conditionalFormatting sqref="AE51">
    <cfRule type="expression" priority="81" dxfId="6" stopIfTrue="1">
      <formula>AND($J$49="",$S$49="",$AD$49="",$AO$49="",$J$50="",$S$50="",$J$51="",$S$51="")</formula>
    </cfRule>
  </conditionalFormatting>
  <conditionalFormatting sqref="AE51">
    <cfRule type="expression" priority="80" dxfId="6" stopIfTrue="1">
      <formula>AND($J$49="",$S$49="",$AD$49="",$AO$49="",$J$50="",$S$50="",$J$51="",$S$51="")</formula>
    </cfRule>
  </conditionalFormatting>
  <conditionalFormatting sqref="AE51">
    <cfRule type="expression" priority="79" dxfId="6" stopIfTrue="1">
      <formula>AND($J$49="",$S$49="",$AD$49="",$AO$49="",$J$50="",$S$50="",$J$51="",$S$51="")</formula>
    </cfRule>
  </conditionalFormatting>
  <conditionalFormatting sqref="AE51">
    <cfRule type="expression" priority="78" dxfId="6" stopIfTrue="1">
      <formula>AND($J$49="",$S$49="",$AD$49="",$AO$49="",$J$50="",$S$50="",$J$51="",$S$51="")</formula>
    </cfRule>
  </conditionalFormatting>
  <conditionalFormatting sqref="T51">
    <cfRule type="expression" priority="77" dxfId="6" stopIfTrue="1">
      <formula>AND($J$49="",$S$49="",$AD$49="",$AO$49="",$J$50="",$S$50="",$J$51="",$S$51="")</formula>
    </cfRule>
  </conditionalFormatting>
  <conditionalFormatting sqref="X51">
    <cfRule type="expression" priority="76" dxfId="6" stopIfTrue="1">
      <formula>AND($J$49="",$S$49="",$AD$49="",$AO$49="",$J$50="",$S$50="",$J$51="",$S$51="")</formula>
    </cfRule>
  </conditionalFormatting>
  <conditionalFormatting sqref="AE51">
    <cfRule type="expression" priority="75" dxfId="6" stopIfTrue="1">
      <formula>AND($J$49="",$S$49="",$AD$49="",$AO$49="",$J$50="",$S$50="",$J$51="",$S$51="")</formula>
    </cfRule>
  </conditionalFormatting>
  <conditionalFormatting sqref="W51">
    <cfRule type="expression" priority="74" dxfId="6" stopIfTrue="1">
      <formula>AND($J$49="",$S$49="",$AD$49="",$AO$49="",$J$50="",$S$50="",$J$51="",$S$51="")</formula>
    </cfRule>
  </conditionalFormatting>
  <conditionalFormatting sqref="D48:E48">
    <cfRule type="expression" priority="71" dxfId="6" stopIfTrue="1">
      <formula>AND(D48="",N48="",Z48="",D49="",Q49="",AI49="")</formula>
    </cfRule>
  </conditionalFormatting>
  <conditionalFormatting sqref="M55">
    <cfRule type="expression" priority="73" dxfId="6" stopIfTrue="1">
      <formula>AND(D55="●",M55:AY59="")</formula>
    </cfRule>
  </conditionalFormatting>
  <conditionalFormatting sqref="C29">
    <cfRule type="expression" priority="90" dxfId="6" stopIfTrue="1">
      <formula>AND($C$28="",$C$29:$BC$36="")</formula>
    </cfRule>
  </conditionalFormatting>
  <conditionalFormatting sqref="C44:BC44">
    <cfRule type="containsBlanks" priority="72" dxfId="6" stopIfTrue="1">
      <formula>LEN(TRIM(C44))=0</formula>
    </cfRule>
  </conditionalFormatting>
  <conditionalFormatting sqref="N48:O48">
    <cfRule type="expression" priority="70" dxfId="6" stopIfTrue="1">
      <formula>AND(D48="",N48="",Z48="",D49="",Q49="",AI49="")</formula>
    </cfRule>
  </conditionalFormatting>
  <conditionalFormatting sqref="Z48:AA48">
    <cfRule type="expression" priority="69" dxfId="6" stopIfTrue="1">
      <formula>AND(D48="",N48="",Z48="",D49="",Q49="",AI49="")</formula>
    </cfRule>
  </conditionalFormatting>
  <conditionalFormatting sqref="D49:E49">
    <cfRule type="expression" priority="68" dxfId="6" stopIfTrue="1">
      <formula>AND(D48="",N48="",Z48="",D49="",Q49="",AI49="")</formula>
    </cfRule>
  </conditionalFormatting>
  <conditionalFormatting sqref="Q49:R49">
    <cfRule type="expression" priority="67" dxfId="6" stopIfTrue="1">
      <formula>AND(D48="",N48="",Z48="",D49="",Q49="",AI49="")</formula>
    </cfRule>
  </conditionalFormatting>
  <conditionalFormatting sqref="J52:K52">
    <cfRule type="expression" priority="66" dxfId="6" stopIfTrue="1">
      <formula>IF(OR(D48&lt;&gt;"",Q49&lt;&gt;""),IF(J52="",U52=""))</formula>
    </cfRule>
  </conditionalFormatting>
  <conditionalFormatting sqref="U52:V52">
    <cfRule type="expression" priority="65" dxfId="6" stopIfTrue="1">
      <formula>IF(OR(D48&lt;&gt;"",Q49&lt;&gt;""),IF(J52="",U52=""))</formula>
    </cfRule>
  </conditionalFormatting>
  <conditionalFormatting sqref="D60:E60">
    <cfRule type="expression" priority="64" dxfId="6" stopIfTrue="1">
      <formula>AND(D60="",L60="",U60="",AD60="")</formula>
    </cfRule>
  </conditionalFormatting>
  <conditionalFormatting sqref="L60:M60">
    <cfRule type="expression" priority="63" dxfId="6" stopIfTrue="1">
      <formula>AND(D60="",L60="",U60="",AD60="")</formula>
    </cfRule>
  </conditionalFormatting>
  <conditionalFormatting sqref="U60:V60">
    <cfRule type="expression" priority="62" dxfId="6" stopIfTrue="1">
      <formula>AND(D60="",L60="",U60="",AD60="")</formula>
    </cfRule>
  </conditionalFormatting>
  <conditionalFormatting sqref="D61:E61">
    <cfRule type="expression" priority="61" dxfId="6" stopIfTrue="1">
      <formula>IF(OR(D60="●",U60="●",AD60&lt;&gt;""),AND(D61="",P61="",AF61=""))</formula>
    </cfRule>
  </conditionalFormatting>
  <conditionalFormatting sqref="P61:Q61">
    <cfRule type="expression" priority="60" dxfId="6" stopIfTrue="1">
      <formula>IF(OR(D60="●",U60="●",AD60&lt;&gt;""),AND(D61="",P61="",AF61=""))</formula>
    </cfRule>
  </conditionalFormatting>
  <conditionalFormatting sqref="AF61:AG61">
    <cfRule type="expression" priority="59" dxfId="6" stopIfTrue="1">
      <formula>IF(OR(D60="●",U60="●",AD60&lt;&gt;""),AND(D61="",P61="",AF61=""))</formula>
    </cfRule>
  </conditionalFormatting>
  <conditionalFormatting sqref="C41:L41">
    <cfRule type="expression" priority="55" dxfId="6" stopIfTrue="1">
      <formula>AND(C41="",P41="",AE41="")</formula>
    </cfRule>
  </conditionalFormatting>
  <conditionalFormatting sqref="P41:Y41">
    <cfRule type="expression" priority="54" dxfId="6" stopIfTrue="1">
      <formula>AND(C41="",P41="",AE41="")</formula>
    </cfRule>
  </conditionalFormatting>
  <conditionalFormatting sqref="AG69:AI69">
    <cfRule type="expression" priority="53" dxfId="6" stopIfTrue="1">
      <formula>AND(AG69="可",AL69="不可",AS69="無")</formula>
    </cfRule>
  </conditionalFormatting>
  <conditionalFormatting sqref="AL69:AO69">
    <cfRule type="expression" priority="52" dxfId="6" stopIfTrue="1">
      <formula>AND(AG69="可",AL69="不可",AS69="無")</formula>
    </cfRule>
  </conditionalFormatting>
  <conditionalFormatting sqref="AS69:AU69">
    <cfRule type="expression" priority="51" dxfId="6" stopIfTrue="1">
      <formula>AND(AG69="可",AL69="不可",AS69="無")</formula>
    </cfRule>
  </conditionalFormatting>
  <conditionalFormatting sqref="D69:E69">
    <cfRule type="expression" priority="50" dxfId="6" stopIfTrue="1">
      <formula>AND(D69="有",I69="無")</formula>
    </cfRule>
  </conditionalFormatting>
  <conditionalFormatting sqref="I69:J69">
    <cfRule type="expression" priority="49" dxfId="6" stopIfTrue="1">
      <formula>AND(D69="有",I69="無")</formula>
    </cfRule>
  </conditionalFormatting>
  <conditionalFormatting sqref="D68:E68">
    <cfRule type="expression" priority="48" dxfId="6" stopIfTrue="1">
      <formula>AND(D68="有",I68="無")</formula>
    </cfRule>
  </conditionalFormatting>
  <conditionalFormatting sqref="I68:J68">
    <cfRule type="expression" priority="47" dxfId="6" stopIfTrue="1">
      <formula>AND(D68="有",I68="無")</formula>
    </cfRule>
  </conditionalFormatting>
  <conditionalFormatting sqref="D70:E70">
    <cfRule type="expression" priority="46" dxfId="6" stopIfTrue="1">
      <formula>AND(D70="有",I70="無")</formula>
    </cfRule>
  </conditionalFormatting>
  <conditionalFormatting sqref="I70:J70">
    <cfRule type="expression" priority="45" dxfId="6" stopIfTrue="1">
      <formula>AND(D70="有",I70="無")</formula>
    </cfRule>
  </conditionalFormatting>
  <conditionalFormatting sqref="D71:E71">
    <cfRule type="expression" priority="44" dxfId="6" stopIfTrue="1">
      <formula>AND(D71="有",I71="無")</formula>
    </cfRule>
  </conditionalFormatting>
  <conditionalFormatting sqref="I71:J71">
    <cfRule type="expression" priority="43" dxfId="6" stopIfTrue="1">
      <formula>AND(D71="有",I71="無")</formula>
    </cfRule>
  </conditionalFormatting>
  <conditionalFormatting sqref="D72:E72">
    <cfRule type="expression" priority="42" dxfId="6" stopIfTrue="1">
      <formula>AND(D72="有",I72="無")</formula>
    </cfRule>
  </conditionalFormatting>
  <conditionalFormatting sqref="I72:J72">
    <cfRule type="expression" priority="41" dxfId="6" stopIfTrue="1">
      <formula>AND(D72="有",I72="無")</formula>
    </cfRule>
  </conditionalFormatting>
  <conditionalFormatting sqref="AG68:AI68">
    <cfRule type="expression" priority="40" dxfId="6" stopIfTrue="1">
      <formula>AND(AG68="有",AM68="無")</formula>
    </cfRule>
  </conditionalFormatting>
  <conditionalFormatting sqref="AM68:AO68">
    <cfRule type="expression" priority="39" dxfId="6" stopIfTrue="1">
      <formula>AND(AG68="有",AM68="無")</formula>
    </cfRule>
  </conditionalFormatting>
  <conditionalFormatting sqref="AG70:AI70">
    <cfRule type="expression" priority="38" dxfId="6" stopIfTrue="1">
      <formula>AND(AG70="有",AM70="無")</formula>
    </cfRule>
  </conditionalFormatting>
  <conditionalFormatting sqref="AM70:AO70">
    <cfRule type="expression" priority="37" dxfId="6" stopIfTrue="1">
      <formula>AND(AG70="有",AM70="無")</formula>
    </cfRule>
  </conditionalFormatting>
  <conditionalFormatting sqref="AG71:AI71">
    <cfRule type="expression" priority="36" dxfId="6" stopIfTrue="1">
      <formula>AND(AG71="有",AM71="無")</formula>
    </cfRule>
  </conditionalFormatting>
  <conditionalFormatting sqref="AM71:AO71">
    <cfRule type="expression" priority="35" dxfId="6" stopIfTrue="1">
      <formula>AND(AG71="有",AM71="無")</formula>
    </cfRule>
  </conditionalFormatting>
  <conditionalFormatting sqref="AG72:AI72">
    <cfRule type="expression" priority="34" dxfId="6" stopIfTrue="1">
      <formula>AND(AG72="有",AM72="無")</formula>
    </cfRule>
  </conditionalFormatting>
  <conditionalFormatting sqref="AM72:AO72">
    <cfRule type="expression" priority="33" dxfId="6" stopIfTrue="1">
      <formula>AND(AG72="有",AM72="無")</formula>
    </cfRule>
  </conditionalFormatting>
  <conditionalFormatting sqref="C15:W15">
    <cfRule type="containsBlanks" priority="32" dxfId="6" stopIfTrue="1">
      <formula>LEN(TRIM(C15))=0</formula>
    </cfRule>
  </conditionalFormatting>
  <conditionalFormatting sqref="I40:J40">
    <cfRule type="expression" priority="31" dxfId="6" stopIfTrue="1">
      <formula>AND(I40="",R40="",AA40="",AM40="")</formula>
    </cfRule>
  </conditionalFormatting>
  <conditionalFormatting sqref="R40:S40">
    <cfRule type="expression" priority="30" dxfId="6" stopIfTrue="1">
      <formula>AND(I40="",R40="",AA40="",AM40="")</formula>
    </cfRule>
  </conditionalFormatting>
  <conditionalFormatting sqref="AA40:AB40">
    <cfRule type="expression" priority="29" dxfId="6" stopIfTrue="1">
      <formula>AND(I40="",R40="",AA40="",AM40="")</formula>
    </cfRule>
  </conditionalFormatting>
  <conditionalFormatting sqref="AM40">
    <cfRule type="expression" priority="28" dxfId="6" stopIfTrue="1">
      <formula>AND(I40="",R40="",AA40="",AM40="")</formula>
    </cfRule>
  </conditionalFormatting>
  <conditionalFormatting sqref="AN37:AO37">
    <cfRule type="expression" priority="95" dxfId="6" stopIfTrue="1">
      <formula>AND(C37="",I37="",Q37="",W37="",AN37="")</formula>
    </cfRule>
  </conditionalFormatting>
  <conditionalFormatting sqref="C37:F37">
    <cfRule type="expression" priority="27" dxfId="6" stopIfTrue="1">
      <formula>AND(C37="",I37="",Q37="",W37="",AN37="")</formula>
    </cfRule>
  </conditionalFormatting>
  <conditionalFormatting sqref="I37:L37">
    <cfRule type="expression" priority="26" dxfId="6" stopIfTrue="1">
      <formula>AND(C37="",I37="",Q37="",W37="",AN37="")</formula>
    </cfRule>
  </conditionalFormatting>
  <conditionalFormatting sqref="Q37:T37">
    <cfRule type="expression" priority="25" dxfId="6" stopIfTrue="1">
      <formula>AND(C37="",I37="",Q37="",W37="",AN37="")</formula>
    </cfRule>
  </conditionalFormatting>
  <conditionalFormatting sqref="W37:Z37">
    <cfRule type="expression" priority="24" dxfId="6" stopIfTrue="1">
      <formula>AND(C37="",I37="",Q37="",W37="",AN37="")</formula>
    </cfRule>
  </conditionalFormatting>
  <conditionalFormatting sqref="E39:G39">
    <cfRule type="expression" priority="23" dxfId="6" stopIfTrue="1">
      <formula>AND(E39="",AN39="")</formula>
    </cfRule>
  </conditionalFormatting>
  <conditionalFormatting sqref="D54:E54">
    <cfRule type="expression" priority="22" dxfId="6" stopIfTrue="1">
      <formula>AND(D54="",D55="")</formula>
    </cfRule>
  </conditionalFormatting>
  <conditionalFormatting sqref="D55:E55">
    <cfRule type="expression" priority="21" dxfId="6" stopIfTrue="1">
      <formula>AND(D54="",D55="")</formula>
    </cfRule>
  </conditionalFormatting>
  <conditionalFormatting sqref="C90">
    <cfRule type="containsBlanks" priority="96" dxfId="6" stopIfTrue="1">
      <formula>LEN(TRIM(C90))=0</formula>
    </cfRule>
  </conditionalFormatting>
  <conditionalFormatting sqref="AI49:AJ49">
    <cfRule type="expression" priority="18" dxfId="6" stopIfTrue="1">
      <formula>AND(D48="",N48="",Z48="",D49="",Q49="",AI49="")</formula>
    </cfRule>
  </conditionalFormatting>
  <conditionalFormatting sqref="J50:K50">
    <cfRule type="expression" priority="17" dxfId="6" stopIfTrue="1">
      <formula>IF(OR(D48="●",N48="●",Z48="●",D49="●"),AND(J50="",U50="",AE50="",AP50="",J51="",U51=""))</formula>
    </cfRule>
  </conditionalFormatting>
  <conditionalFormatting sqref="U50:V50">
    <cfRule type="expression" priority="16" dxfId="6" stopIfTrue="1">
      <formula>IF(OR(D48="●",N48="●",Z48="●",D49="●"),AND(J50="",U50="",AE50="",AP50="",J51="",U51=""))</formula>
    </cfRule>
  </conditionalFormatting>
  <conditionalFormatting sqref="AE50:AF50">
    <cfRule type="expression" priority="15" dxfId="6" stopIfTrue="1">
      <formula>IF(OR(D48="●",N48="●",Z48="●",D49="●"),AND(J50="",U50="",AE50="",AP50="",J51="",U51=""))</formula>
    </cfRule>
  </conditionalFormatting>
  <conditionalFormatting sqref="AP50:AQ50">
    <cfRule type="expression" priority="14" dxfId="6" stopIfTrue="1">
      <formula>IF(OR(D48="●",N48="●",Z48="●",D49="●"),AND(J50="",U50="",AE50="",AP50="",J51="",U51=""))</formula>
    </cfRule>
  </conditionalFormatting>
  <conditionalFormatting sqref="J51:K51">
    <cfRule type="expression" priority="13" dxfId="6" stopIfTrue="1">
      <formula>IF(OR(D48="●",N48="●",Z48="●",D49="●",AI49="●"),AND(J50="",U50="",AE50="",AP50="",J51="",U51="",J51="",U51=""))</formula>
    </cfRule>
  </conditionalFormatting>
  <conditionalFormatting sqref="U51:V51">
    <cfRule type="expression" priority="12" dxfId="6" stopIfTrue="1">
      <formula>IF(OR(D48="●",N48="●",Z48="●",D49="●",AI49="●"),AND(J50="",U50="",AE50="",AP50="",J51="",U51="",J51="",U51=""))</formula>
    </cfRule>
  </conditionalFormatting>
  <conditionalFormatting sqref="C83:W85">
    <cfRule type="expression" priority="11" dxfId="6" stopIfTrue="1">
      <formula>AND($C$82="",$C$83="")</formula>
    </cfRule>
  </conditionalFormatting>
  <conditionalFormatting sqref="C78:T78">
    <cfRule type="expression" priority="10" dxfId="6" stopIfTrue="1">
      <formula>AND($C$78="",$Y$78="")</formula>
    </cfRule>
  </conditionalFormatting>
  <conditionalFormatting sqref="P77:Q77">
    <cfRule type="expression" priority="9" dxfId="6" stopIfTrue="1">
      <formula>AND(D77="",P77="",AB77="",AK77="")</formula>
    </cfRule>
  </conditionalFormatting>
  <conditionalFormatting sqref="AB77:AC77">
    <cfRule type="expression" priority="8" dxfId="6" stopIfTrue="1">
      <formula>AND(D77="",P77="",AB77="",AK77="")</formula>
    </cfRule>
  </conditionalFormatting>
  <conditionalFormatting sqref="D77:E77">
    <cfRule type="expression" priority="7" dxfId="6" stopIfTrue="1">
      <formula>AND(D77="",P77="",AB77="",AK77="")</formula>
    </cfRule>
  </conditionalFormatting>
  <conditionalFormatting sqref="Y78:Z78">
    <cfRule type="expression" priority="6" dxfId="6" stopIfTrue="1">
      <formula>AND($C$78="",$Y$78="")</formula>
    </cfRule>
  </conditionalFormatting>
  <conditionalFormatting sqref="D80:E80">
    <cfRule type="expression" priority="3" dxfId="6" stopIfTrue="1">
      <formula>AND(D80="可",I80="否")</formula>
    </cfRule>
    <cfRule type="expression" priority="5" dxfId="6" stopIfTrue="1">
      <formula>AND(D80="有",I80="無")</formula>
    </cfRule>
  </conditionalFormatting>
  <conditionalFormatting sqref="I80:J80">
    <cfRule type="expression" priority="2" dxfId="6" stopIfTrue="1">
      <formula>AND(D80="可",I80="否")</formula>
    </cfRule>
    <cfRule type="expression" priority="4" dxfId="6" stopIfTrue="1">
      <formula>AND(D80="有",I80="無")</formula>
    </cfRule>
  </conditionalFormatting>
  <conditionalFormatting sqref="X80:AD80 AH80:AM80">
    <cfRule type="expression" priority="1" dxfId="6" stopIfTrue="1">
      <formula>AND($I$80="",$X$80="",$AH$80="")</formula>
    </cfRule>
  </conditionalFormatting>
  <dataValidations count="14">
    <dataValidation allowBlank="1" showInputMessage="1" showErrorMessage="1" prompt="インターンシップでの担当者名をご記入ください。&#10;学校担当者・フォーラム事務局担当のみ使用させていただきます。&#10;（学生へは受入れが決定するまで公開をいたしません）" sqref="C83:W83"/>
    <dataValidation allowBlank="1" showErrorMessage="1" prompt="インターンシップでの事務連絡、書類送付等をさせて頂く際のご担当者名をご記入ください。&#10;学校担当者・フォーラム事務局担当のみ使用させていただきます。&#10;（学生へは受入れが決定するまで公開をいたしません）" sqref="C89:W89"/>
    <dataValidation type="list" allowBlank="1" showInputMessage="1" showErrorMessage="1" sqref="D56:E59">
      <formula1>$BE$35:$BE$36</formula1>
    </dataValidation>
    <dataValidation type="list" allowBlank="1" showInputMessage="1" showErrorMessage="1" sqref="AG70:AI72 AG68:AI68 D68:E72">
      <formula1>"有,"</formula1>
    </dataValidation>
    <dataValidation type="list" allowBlank="1" showInputMessage="1" showErrorMessage="1" sqref="Q49:R49 D48:E49 AF61:AG61 P61:Q61 AP50 AE50 J50:J52 U50:U52 R40:S40 I40:J40 AA40:AB40 D60:E61 AN39:AO39 AN37:AO37 N48:O48 Z48:AA48 AI49:AJ49 D54:E55 L60:M60 U60:V60 P77:Q77 AB77:AC77 D77:E77 Y78:Z78">
      <formula1>"●,"</formula1>
    </dataValidation>
    <dataValidation type="list" allowBlank="1" showInputMessage="1" showErrorMessage="1" sqref="I68:J72 AM68:AO68 AS69:AU69 AM70:AO72">
      <formula1>"無,"</formula1>
    </dataValidation>
    <dataValidation type="list" allowBlank="1" showInputMessage="1" showErrorMessage="1" sqref="AL69:AO69">
      <formula1>"不可,"</formula1>
    </dataValidation>
    <dataValidation allowBlank="1" showInputMessage="1" showErrorMessage="1" prompt="学部・学科等の希望がございましたらこちらにご記入ください。&#10;（例・情報系 学科希望　等）" sqref="M55"/>
    <dataValidation allowBlank="1" showErrorMessage="1" sqref="X90 E82 K81 K82:BC82 C90"/>
    <dataValidation allowBlank="1" showInputMessage="1" showErrorMessage="1" prompt="実習先が所在地と異なる場合はご記入ください" sqref="C43:BC43"/>
    <dataValidation allowBlank="1" showInputMessage="1" showErrorMessage="1" prompt="スペースは入れずに半角にて入力ください (例：802-0082）" sqref="E13:N13"/>
    <dataValidation type="list" allowBlank="1" showInputMessage="1" showErrorMessage="1" sqref="AG69:AI69 D80:E80">
      <formula1>"可,"</formula1>
    </dataValidation>
    <dataValidation allowBlank="1" showInputMessage="1" showErrorMessage="1" prompt="マッチング無の際に延長する場合は、延長時の締切日についてご記入下さい。" sqref="X80:AD80 AH80:AM80"/>
    <dataValidation type="list" allowBlank="1" showInputMessage="1" showErrorMessage="1" sqref="I80:J80">
      <formula1>"否,"</formula1>
    </dataValidation>
  </dataValidations>
  <hyperlinks>
    <hyperlink ref="O91:AD91" r:id="rId1" display="info-jinzai@kpec.or.jp"/>
    <hyperlink ref="C17:BC17" r:id="rId2" display="http://www."/>
  </hyperlinks>
  <printOptions horizontalCentered="1"/>
  <pageMargins left="0.35433070866141736" right="0.31496062992125984" top="0.35433070866141736" bottom="0.2755905511811024" header="0.1968503937007874" footer="0.1968503937007874"/>
  <pageSetup cellComments="asDisplayed" horizontalDpi="600" verticalDpi="600" orientation="portrait" paperSize="9" scale="92" r:id="rId6"/>
  <headerFooter alignWithMargins="0">
    <oddHeader>&amp;R&amp;P／&amp;N</oddHeader>
  </headerFooter>
  <rowBreaks count="1" manualBreakCount="1">
    <brk id="45" max="54" man="1"/>
  </rowBreaks>
  <drawing r:id="rId5"/>
  <legacyDrawing r:id="rId4"/>
</worksheet>
</file>

<file path=xl/worksheets/sheet4.xml><?xml version="1.0" encoding="utf-8"?>
<worksheet xmlns="http://schemas.openxmlformats.org/spreadsheetml/2006/main" xmlns:r="http://schemas.openxmlformats.org/officeDocument/2006/relationships">
  <sheetPr>
    <tabColor theme="0" tint="-0.4999699890613556"/>
    <pageSetUpPr fitToPage="1"/>
  </sheetPr>
  <dimension ref="A1:CD10"/>
  <sheetViews>
    <sheetView zoomScale="70" zoomScaleNormal="70" zoomScalePageLayoutView="0" workbookViewId="0" topLeftCell="BF1">
      <selection activeCell="BO21" sqref="BO21"/>
    </sheetView>
  </sheetViews>
  <sheetFormatPr defaultColWidth="9.00390625" defaultRowHeight="13.5" outlineLevelCol="1"/>
  <cols>
    <col min="1" max="2" width="9.00390625" style="10" customWidth="1"/>
    <col min="3" max="4" width="5.625" style="10" customWidth="1"/>
    <col min="5" max="7" width="9.00390625" style="10" customWidth="1"/>
    <col min="8" max="8" width="11.25390625" style="10" customWidth="1"/>
    <col min="9" max="12" width="11.25390625" style="10" customWidth="1" outlineLevel="1"/>
    <col min="13" max="13" width="8.625" style="13" customWidth="1" outlineLevel="1"/>
    <col min="14" max="14" width="5.375" style="13" customWidth="1" outlineLevel="1"/>
    <col min="15" max="16" width="5.625" style="10" customWidth="1" outlineLevel="1"/>
    <col min="17" max="17" width="12.00390625" style="10" customWidth="1" outlineLevel="1"/>
    <col min="18" max="19" width="9.00390625" style="10" customWidth="1"/>
    <col min="20" max="20" width="19.875" style="10" customWidth="1"/>
    <col min="21" max="21" width="13.50390625" style="10" customWidth="1"/>
    <col min="22" max="22" width="13.00390625" style="15" customWidth="1"/>
    <col min="23" max="23" width="11.375" style="15" customWidth="1"/>
    <col min="24" max="24" width="12.50390625" style="15" customWidth="1"/>
    <col min="25" max="25" width="9.00390625" style="14" customWidth="1"/>
    <col min="26" max="26" width="12.50390625" style="15" bestFit="1" customWidth="1"/>
    <col min="27" max="27" width="9.00390625" style="15" customWidth="1"/>
    <col min="28" max="28" width="9.00390625" style="10" customWidth="1"/>
    <col min="29" max="29" width="21.125" style="10" customWidth="1"/>
    <col min="30" max="30" width="9.00390625" style="10" customWidth="1"/>
    <col min="31" max="41" width="9.00390625" style="15" customWidth="1"/>
    <col min="42" max="42" width="22.00390625" style="54" customWidth="1"/>
    <col min="43" max="43" width="9.125" style="10" customWidth="1"/>
    <col min="44" max="44" width="15.25390625" style="10" customWidth="1"/>
    <col min="45" max="45" width="18.00390625" style="10" customWidth="1"/>
    <col min="46" max="46" width="18.625" style="54" customWidth="1"/>
    <col min="47" max="47" width="5.75390625" style="10" customWidth="1"/>
    <col min="48" max="56" width="4.625" style="10" customWidth="1"/>
    <col min="57" max="57" width="8.50390625" style="10" customWidth="1"/>
    <col min="58" max="58" width="15.125" style="10" customWidth="1"/>
    <col min="59" max="59" width="18.00390625" style="10" customWidth="1"/>
    <col min="60" max="60" width="9.00390625" style="10" customWidth="1"/>
    <col min="61" max="61" width="11.25390625" style="108" bestFit="1" customWidth="1"/>
    <col min="62" max="62" width="11.25390625" style="108" customWidth="1"/>
    <col min="63" max="63" width="7.25390625" style="10" customWidth="1"/>
    <col min="64" max="64" width="19.375" style="54" customWidth="1"/>
    <col min="65" max="65" width="10.25390625" style="10" customWidth="1"/>
    <col min="66" max="66" width="8.875" style="10" customWidth="1"/>
    <col min="67" max="67" width="10.625" style="10" bestFit="1" customWidth="1"/>
    <col min="68" max="68" width="17.75390625" style="10" customWidth="1"/>
    <col min="69" max="69" width="15.875" style="10" bestFit="1" customWidth="1"/>
    <col min="70" max="70" width="15.625" style="10" customWidth="1"/>
    <col min="71" max="72" width="9.00390625" style="10" customWidth="1"/>
    <col min="73" max="73" width="9.125" style="10" customWidth="1"/>
    <col min="74" max="76" width="9.00390625" style="10" customWidth="1"/>
    <col min="77" max="77" width="9.75390625" style="10" bestFit="1" customWidth="1"/>
    <col min="78" max="78" width="13.00390625" style="15" customWidth="1"/>
    <col min="79" max="79" width="11.375" style="15" customWidth="1"/>
    <col min="80" max="80" width="9.25390625" style="10" bestFit="1" customWidth="1"/>
    <col min="81" max="81" width="11.25390625" style="108" bestFit="1" customWidth="1"/>
    <col min="82" max="16384" width="9.00390625" style="10" customWidth="1"/>
  </cols>
  <sheetData>
    <row r="1" spans="1:81" s="31" customFormat="1" ht="14.25">
      <c r="A1" s="42"/>
      <c r="B1" s="43"/>
      <c r="C1" s="43"/>
      <c r="D1" s="43"/>
      <c r="E1" s="44"/>
      <c r="F1" s="577" t="s">
        <v>0</v>
      </c>
      <c r="G1" s="578"/>
      <c r="H1" s="578"/>
      <c r="I1" s="578"/>
      <c r="J1" s="578"/>
      <c r="K1" s="578"/>
      <c r="L1" s="578"/>
      <c r="M1" s="578"/>
      <c r="N1" s="578"/>
      <c r="O1" s="578"/>
      <c r="P1" s="578"/>
      <c r="Q1" s="578"/>
      <c r="R1" s="578"/>
      <c r="S1" s="579"/>
      <c r="T1" s="100"/>
      <c r="U1" s="577" t="s">
        <v>144</v>
      </c>
      <c r="V1" s="578"/>
      <c r="W1" s="578"/>
      <c r="X1" s="578"/>
      <c r="Y1" s="578"/>
      <c r="Z1" s="578"/>
      <c r="AA1" s="578"/>
      <c r="AB1" s="578"/>
      <c r="AC1" s="578"/>
      <c r="AD1" s="579"/>
      <c r="AE1" s="100"/>
      <c r="AF1" s="100"/>
      <c r="AG1" s="100"/>
      <c r="AH1" s="100"/>
      <c r="AI1" s="100"/>
      <c r="AJ1" s="99" t="s">
        <v>146</v>
      </c>
      <c r="AK1" s="100"/>
      <c r="AL1" s="100"/>
      <c r="AM1" s="100"/>
      <c r="AN1" s="100"/>
      <c r="AO1" s="100"/>
      <c r="AP1" s="60"/>
      <c r="AQ1" s="60"/>
      <c r="AR1" s="60"/>
      <c r="AS1" s="60"/>
      <c r="AT1" s="60"/>
      <c r="AU1" s="577" t="s">
        <v>49</v>
      </c>
      <c r="AV1" s="578"/>
      <c r="AW1" s="578"/>
      <c r="AX1" s="578"/>
      <c r="AY1" s="578"/>
      <c r="AZ1" s="578"/>
      <c r="BA1" s="578"/>
      <c r="BB1" s="578"/>
      <c r="BC1" s="578"/>
      <c r="BD1" s="578"/>
      <c r="BE1" s="579"/>
      <c r="BF1" s="60"/>
      <c r="BG1" s="60"/>
      <c r="BH1" s="60"/>
      <c r="BI1" s="106"/>
      <c r="BJ1" s="106"/>
      <c r="BK1" s="577" t="s">
        <v>158</v>
      </c>
      <c r="BL1" s="579"/>
      <c r="BM1" s="577" t="s">
        <v>218</v>
      </c>
      <c r="BN1" s="578"/>
      <c r="BO1" s="578"/>
      <c r="BP1" s="578"/>
      <c r="BQ1" s="578"/>
      <c r="BR1" s="579"/>
      <c r="BS1" s="577" t="s">
        <v>219</v>
      </c>
      <c r="BT1" s="578"/>
      <c r="BU1" s="578"/>
      <c r="BV1" s="578"/>
      <c r="BW1" s="578"/>
      <c r="BX1" s="579"/>
      <c r="BY1" s="39"/>
      <c r="BZ1" s="117"/>
      <c r="CA1" s="117"/>
      <c r="CB1" s="60"/>
      <c r="CC1" s="106"/>
    </row>
    <row r="2" spans="1:82" s="30" customFormat="1" ht="46.5" customHeight="1">
      <c r="A2" s="45" t="s">
        <v>226</v>
      </c>
      <c r="B2" s="166" t="s">
        <v>227</v>
      </c>
      <c r="C2" s="119" t="s">
        <v>221</v>
      </c>
      <c r="D2" s="167" t="s">
        <v>228</v>
      </c>
      <c r="E2" s="171" t="s">
        <v>235</v>
      </c>
      <c r="F2" s="125" t="s">
        <v>1</v>
      </c>
      <c r="G2" s="126" t="s">
        <v>2</v>
      </c>
      <c r="H2" s="126" t="s">
        <v>222</v>
      </c>
      <c r="I2" s="127" t="s">
        <v>3</v>
      </c>
      <c r="J2" s="127" t="s">
        <v>5</v>
      </c>
      <c r="K2" s="127" t="s">
        <v>6</v>
      </c>
      <c r="L2" s="85" t="s">
        <v>223</v>
      </c>
      <c r="M2" s="124" t="s">
        <v>69</v>
      </c>
      <c r="N2" s="37" t="s">
        <v>153</v>
      </c>
      <c r="O2" s="118" t="s">
        <v>213</v>
      </c>
      <c r="P2" s="118" t="s">
        <v>214</v>
      </c>
      <c r="Q2" s="36" t="s">
        <v>70</v>
      </c>
      <c r="R2" s="36" t="s">
        <v>62</v>
      </c>
      <c r="S2" s="41" t="s">
        <v>68</v>
      </c>
      <c r="T2" s="28" t="s">
        <v>229</v>
      </c>
      <c r="U2" s="109" t="s">
        <v>176</v>
      </c>
      <c r="V2" s="116" t="s">
        <v>64</v>
      </c>
      <c r="W2" s="116" t="s">
        <v>151</v>
      </c>
      <c r="X2" s="29" t="s">
        <v>143</v>
      </c>
      <c r="Y2" s="46" t="s">
        <v>111</v>
      </c>
      <c r="Z2" s="111" t="s">
        <v>28</v>
      </c>
      <c r="AA2" s="28" t="s">
        <v>72</v>
      </c>
      <c r="AB2" s="32" t="s">
        <v>16</v>
      </c>
      <c r="AC2" s="24" t="s">
        <v>145</v>
      </c>
      <c r="AD2" s="33" t="s">
        <v>78</v>
      </c>
      <c r="AE2" s="583" t="s">
        <v>38</v>
      </c>
      <c r="AF2" s="582"/>
      <c r="AG2" s="582"/>
      <c r="AH2" s="582"/>
      <c r="AI2" s="584"/>
      <c r="AJ2" s="580" t="s">
        <v>159</v>
      </c>
      <c r="AK2" s="580"/>
      <c r="AL2" s="581"/>
      <c r="AM2" s="33" t="s">
        <v>73</v>
      </c>
      <c r="AN2" s="582" t="s">
        <v>36</v>
      </c>
      <c r="AO2" s="582"/>
      <c r="AP2" s="34" t="s">
        <v>77</v>
      </c>
      <c r="AQ2" s="33" t="s">
        <v>43</v>
      </c>
      <c r="AR2" s="32" t="s">
        <v>152</v>
      </c>
      <c r="AS2" s="32" t="s">
        <v>45</v>
      </c>
      <c r="AT2" s="33" t="s">
        <v>103</v>
      </c>
      <c r="AU2" s="33" t="s">
        <v>150</v>
      </c>
      <c r="AV2" s="33" t="s">
        <v>147</v>
      </c>
      <c r="AW2" s="33" t="s">
        <v>148</v>
      </c>
      <c r="AX2" s="33" t="s">
        <v>106</v>
      </c>
      <c r="AY2" s="33" t="s">
        <v>107</v>
      </c>
      <c r="AZ2" s="33" t="s">
        <v>149</v>
      </c>
      <c r="BA2" s="33" t="s">
        <v>55</v>
      </c>
      <c r="BB2" s="33" t="s">
        <v>108</v>
      </c>
      <c r="BC2" s="33" t="s">
        <v>52</v>
      </c>
      <c r="BD2" s="33" t="s">
        <v>53</v>
      </c>
      <c r="BE2" s="32" t="s">
        <v>56</v>
      </c>
      <c r="BF2" s="55" t="s">
        <v>46</v>
      </c>
      <c r="BG2" s="85" t="s">
        <v>79</v>
      </c>
      <c r="BH2" s="113" t="s">
        <v>47</v>
      </c>
      <c r="BI2" s="112" t="s">
        <v>282</v>
      </c>
      <c r="BJ2" s="219" t="s">
        <v>285</v>
      </c>
      <c r="BK2" s="32" t="s">
        <v>155</v>
      </c>
      <c r="BL2" s="33" t="s">
        <v>156</v>
      </c>
      <c r="BM2" s="32" t="s">
        <v>57</v>
      </c>
      <c r="BN2" s="32" t="s">
        <v>58</v>
      </c>
      <c r="BO2" s="32" t="s">
        <v>59</v>
      </c>
      <c r="BP2" s="32" t="s">
        <v>92</v>
      </c>
      <c r="BQ2" s="32" t="s">
        <v>93</v>
      </c>
      <c r="BR2" s="40" t="s">
        <v>94</v>
      </c>
      <c r="BS2" s="32" t="s">
        <v>57</v>
      </c>
      <c r="BT2" s="35" t="s">
        <v>58</v>
      </c>
      <c r="BU2" s="35" t="s">
        <v>59</v>
      </c>
      <c r="BV2" s="35" t="s">
        <v>92</v>
      </c>
      <c r="BW2" s="35" t="s">
        <v>93</v>
      </c>
      <c r="BX2" s="35" t="s">
        <v>94</v>
      </c>
      <c r="BY2" s="38" t="s">
        <v>138</v>
      </c>
      <c r="BZ2" s="116" t="s">
        <v>64</v>
      </c>
      <c r="CA2" s="116" t="s">
        <v>151</v>
      </c>
      <c r="CB2" s="113" t="s">
        <v>47</v>
      </c>
      <c r="CC2" s="112" t="s">
        <v>282</v>
      </c>
      <c r="CD2" s="219" t="s">
        <v>285</v>
      </c>
    </row>
    <row r="3" spans="1:82" s="183" customFormat="1" ht="63" customHeight="1">
      <c r="A3" s="170"/>
      <c r="B3" s="170"/>
      <c r="C3" s="170">
        <f>IF('会社概要(H29)'!C90="","",'会社概要(H29)'!C90)</f>
      </c>
      <c r="D3" s="170"/>
      <c r="E3" s="170">
        <f>IF('会社概要(H29)'!C3="","",'会社概要(H29)'!C3)</f>
      </c>
      <c r="F3" s="170">
        <f>IF('会社概要(H29)'!C4="","",'会社概要(H29)'!C4)</f>
      </c>
      <c r="G3" s="170">
        <f>IF('会社概要(H29)'!C5="","",'会社概要(H29)'!C5)</f>
      </c>
      <c r="H3" s="169">
        <f>IF('会社概要(H29)'!C6="","",'会社概要(H29)'!C6)</f>
      </c>
      <c r="I3" s="169">
        <f>IF('会社概要(H29)'!E13="-","",'会社概要(H29)'!E13)</f>
      </c>
      <c r="J3" s="169">
        <f>IF('会社概要(H29)'!C14="","",'会社概要(H29)'!C14)</f>
      </c>
      <c r="K3" s="169" t="str">
        <f>IF('会社概要(H29)'!C15="","",'会社概要(H29)'!C15)</f>
        <v>　-　　　-</v>
      </c>
      <c r="L3" s="169" t="str">
        <f>IF('会社概要(H29)'!AF15="","",'会社概要(H29)'!AF15)</f>
        <v>　-　　　-</v>
      </c>
      <c r="M3" s="170">
        <f>IF('会社概要(H29)'!C16="","",'会社概要(H29)'!C16)</f>
      </c>
      <c r="N3" s="170">
        <f>IF('会社概要(H29)'!M16="","",'会社概要(H29)'!M16)</f>
      </c>
      <c r="O3" s="170">
        <f>IF('会社概要(H29)'!AF16="","",'会社概要(H29)'!AF16)</f>
      </c>
      <c r="P3" s="170">
        <f>IF('会社概要(H29)'!AT16="","",'会社概要(H29)'!AT16)</f>
      </c>
      <c r="Q3" s="170" t="str">
        <f>IF('会社概要(H29)'!C17="http://www","",'会社概要(H29)'!C17)</f>
        <v>http://www.</v>
      </c>
      <c r="R3" s="170">
        <f>IF('会社概要(H29)'!C18="","",'会社概要(H29)'!C18)</f>
      </c>
      <c r="S3" s="170">
        <f>IF('会社概要(H29)'!AF18="","",'会社概要(H29)'!AF18)</f>
      </c>
      <c r="T3" s="170">
        <f>IF('会社概要(H29)'!C19="","",'会社概要(H29)'!C19)</f>
      </c>
      <c r="U3" s="170">
        <f>IF(AND('会社概要(H29)'!C28="",'会社概要(H29)'!C29=""),"",IF(AND('会社概要(H29)'!C28&lt;&gt;"",'会社概要(H29)'!C29=""),"「"&amp;'会社概要(H29)'!C28&amp;"」",IF(AND('会社概要(H29)'!C28="",'会社概要(H29)'!C29&lt;&gt;""),'会社概要(H29)'!C29,"「"&amp;'会社概要(H29)'!C28&amp;"」"&amp;'会社概要(H29)'!C29)))</f>
      </c>
      <c r="V3" s="173">
        <f>IF(AND('会社概要(H29)'!C37="",'会社概要(H29)'!Q37="",'会社概要(H29)'!AN37=""),"",IF('会社概要(H29)'!AN37&lt;&gt;"","別途相談",'会社概要(H29)'!C37&amp;"/"&amp;'会社概要(H29)'!I37&amp;"～"&amp;'会社概要(H29)'!Q37&amp;"/"&amp;'会社概要(H29)'!W37))</f>
      </c>
      <c r="W3" s="174">
        <f>IF(AND('会社概要(H29)'!E39="",'会社概要(H29)'!AN39=""),"",IF('会社概要(H29)'!E39&lt;&gt;"",'会社概要(H29)'!E39,"別途相談"))</f>
      </c>
      <c r="X3" s="175">
        <f>IF(AND('会社概要(H29)'!I40="",'会社概要(H29)'!R40="",'会社概要(H29)'!AA40=""),"",IF(AND('会社概要(H29)'!I40="●",'会社概要(H29)'!R40="",'会社概要(H29)'!AA40=""),"土",IF(AND('会社概要(H29)'!I40="",'会社概要(H29)'!R40="●",'会社概要(H29)'!AA40=""),"日",IF(AND('会社概要(H29)'!I40="",'会社概要(H29)'!R40="",'会社概要(H29)'!AA40="●"),"祝",IF(AND('会社概要(H29)'!I40="●",'会社概要(H29)'!R40="●",'会社概要(H29)'!AA40=""),"土・日",IF(AND('会社概要(H29)'!I40="",'会社概要(H29)'!R40="●",'会社概要(H29)'!AA40="●"),"日・祝",IF(AND('会社概要(H29)'!I40="●",'会社概要(H29)'!R40="",'会社概要(H29)'!AA40="●"),"土・祝","土・日・祝")))))))</f>
      </c>
      <c r="Y3" s="172">
        <f>IF('会社概要(H29)'!AM40="","",'会社概要(H29)'!AM40)</f>
      </c>
      <c r="Z3" s="176">
        <f>IF(OR('会社概要(H29)'!C41="",'会社概要(H29)'!P41=""),"",(TEXT('会社概要(H29)'!C41,"h:mm")&amp;"～"&amp;TEXT('会社概要(H29)'!P41,"h:mm")))</f>
      </c>
      <c r="AA3" s="172">
        <f>IF('会社概要(H29)'!AE41="","",'会社概要(H29)'!AE41&amp;"分")</f>
      </c>
      <c r="AB3" s="170">
        <f>IF('会社概要(H29)'!C42="","",'会社概要(H29)'!C42)</f>
      </c>
      <c r="AC3" s="170">
        <f>IF('会社概要(H29)'!C43="","",'会社概要(H29)'!C43)</f>
      </c>
      <c r="AD3" s="170">
        <f>IF('会社概要(H29)'!C44="","",'会社概要(H29)'!C44)</f>
      </c>
      <c r="AE3" s="172">
        <f>IF(OR('会社概要(H29)'!$D$48="●",'会社概要(H29)'!N48="●"),"九工大","")</f>
      </c>
      <c r="AF3" s="172">
        <f>IF(OR('会社概要(H29)'!$D$48="●",'会社概要(H29)'!Z48="●"),"北九大","")</f>
      </c>
      <c r="AG3" s="172">
        <f>IF(OR('会社概要(H29)'!$D$48="●",'会社概要(H29)'!D49="●"),"西工大","")</f>
      </c>
      <c r="AH3" s="172">
        <f>IF(OR('会社概要(H29)'!$D$48="●",'会社概要(H29)'!Q49="●"),"高専","")</f>
      </c>
      <c r="AI3" s="172">
        <f>IF(OR('会社概要(H29)'!$D$48="●",'会社概要(H29)'!AI49="●"),"早稲田","")</f>
      </c>
      <c r="AJ3" s="172">
        <f>IF(OR('会社概要(H29)'!J50="●",'会社概要(H29)'!AP50="●"),"学部1年","")</f>
      </c>
      <c r="AK3" s="172">
        <f>IF(OR('会社概要(H29)'!U50="●",'会社概要(H29)'!AP50="●"),"学部2年","")</f>
      </c>
      <c r="AL3" s="172">
        <f>IF(OR('会社概要(H29)'!AE50="●",'会社概要(H29)'!AP50="●"),"学部3年","")</f>
      </c>
      <c r="AM3" s="172">
        <f>IF(AND('会社概要(H29)'!J51="●",'会社概要(H29)'!U51=""),"修士1年",IF('会社概要(H29)'!U51="●","学年問わず",""))</f>
      </c>
      <c r="AN3" s="172">
        <f>IF('会社概要(H29)'!J52="","","学科4年")</f>
      </c>
      <c r="AO3" s="172">
        <f>IF('会社概要(H29)'!U52="","","専攻科1年")</f>
      </c>
      <c r="AP3" s="170">
        <f>IF(AND('会社概要(H29)'!D54="",'会社概要(H29)'!D55="",'会社概要(H29)'!M55=""),"",IF('会社概要(H29)'!D54="●","学科等問わず",IF(AND('会社概要(H29)'!D55="●",'会社概要(H29)'!M55=""),"要問合せ",'会社概要(H29)'!M55)))</f>
      </c>
      <c r="AQ3" s="170">
        <f>IF('会社概要(H29)'!D60="●","可",IF('会社概要(H29)'!L60="●","不可",IF('会社概要(H29)'!U60="","","応相談")))</f>
      </c>
      <c r="AR3" s="170">
        <f>IF('会社概要(H29)'!AD60="","",'会社概要(H29)'!AD60)</f>
      </c>
      <c r="AS3" s="170">
        <f>IF('会社概要(H29)'!D61="●","挨拶程度",IF('会社概要(H29)'!P61="●","日常会話が出来る位",IF('会社概要(H29)'!AF61="●","ほとんどの日本語が理解できる","")))</f>
      </c>
      <c r="AT3" s="169">
        <f>IF('会社概要(H29)'!C62="","",'会社概要(H29)'!C62)</f>
      </c>
      <c r="AU3" s="172">
        <f>IF('会社概要(H29)'!C4&lt;&gt;"",IF(AND('会社概要(H29)'!D$68="有",'会社概要(H29)'!I$68="無"),"要問合",IF(AND('会社概要(H29)'!D$68="有",'会社概要(H29)'!I$68=""),"有","")),"")</f>
      </c>
      <c r="AV3" s="172">
        <f>IF('会社概要(H29)'!C4&lt;&gt;"",IF(AND('会社概要(H29)'!D$69="有",'会社概要(H29)'!I$69="無"),"要問合",IF('会社概要(H29)'!D$69&lt;&gt;"","有","")),"")</f>
      </c>
      <c r="AW3" s="172">
        <f>IF('会社概要(H29)'!C4&lt;&gt;"",IF(AND('会社概要(H29)'!D$70="有",'会社概要(H29)'!I$70="無"),"要問合",IF('会社概要(H29)'!D$70&lt;&gt;"","有","")),"")</f>
      </c>
      <c r="AX3" s="172">
        <f>IF('会社概要(H29)'!C4&lt;&gt;"",IF(AND('会社概要(H29)'!D$71="有",'会社概要(H29)'!I$71="無"),"要問合",IF('会社概要(H29)'!D$71&lt;&gt;"","有","")),"")</f>
      </c>
      <c r="AY3" s="172">
        <f>IF('会社概要(H29)'!C4&lt;&gt;"",IF(AND('会社概要(H29)'!D$72="有",'会社概要(H29)'!I$72="無"),"要問合",IF('会社概要(H29)'!D$72&lt;&gt;"","有","")),"")</f>
      </c>
      <c r="AZ3" s="172">
        <f>IF('会社概要(H29)'!C4&lt;&gt;"",IF(AND('会社概要(H29)'!$AG$68="有",'会社概要(H29)'!$AM$68="無"),"要問合",IF('会社概要(H29)'!$AG$68&lt;&gt;"","有","")),"")</f>
      </c>
      <c r="BA3" s="172">
        <f>IF('会社概要(H29)'!C4&lt;&gt;"",IF(AND('会社概要(H29)'!AG69="可",'会社概要(H29)'!AL69="",'会社概要(H29)'!AS69=""),"可",IF(AND('会社概要(H29)'!AG69="",'会社概要(H29)'!AL69="不可",'会社概要(H29)'!AS69=""),"不可",IF(AND('会社概要(H29)'!AG69="",'会社概要(H29)'!AL69="",'会社概要(H29)'!AS69="無"),"無",IF(AND('会社概要(H29)'!AG69="可",'会社概要(H29)'!AL69="不可",'会社概要(H29)'!AS69="無"),"要問合","")))),"")</f>
      </c>
      <c r="BB3" s="172">
        <f>IF('会社概要(H29)'!C4&lt;&gt;"",IF(AND('会社概要(H29)'!$AG$70="有",'会社概要(H29)'!$AM$70=""),"有",IF(AND('会社概要(H29)'!$AG$70="有",'会社概要(H29)'!$AM$70="無"),"要問合","")),"")</f>
      </c>
      <c r="BC3" s="172">
        <f>IF('会社概要(H29)'!C4&lt;&gt;"",IF(AND('会社概要(H29)'!$AG$71="有",'会社概要(H29)'!$AM$71=""),"有",IF(AND('会社概要(H29)'!$AG$71="有",'会社概要(H29)'!$AM$71="無"),"要問合","")),"")</f>
      </c>
      <c r="BD3" s="172">
        <f>IF('会社概要(H29)'!C4&lt;&gt;"",IF(AND('会社概要(H29)'!$AG$72="有",'会社概要(H29)'!$AM$72=""),"有",IF(AND('会社概要(H29)'!$AG$72="有",'会社概要(H29)'!$AM$72="無"),"要問合","")),"")</f>
      </c>
      <c r="BE3" s="170">
        <f>IF('会社概要(H29)'!C73&lt;&gt;"",'会社概要(H29)'!C73,"")</f>
      </c>
      <c r="BF3" s="170">
        <f>IF('会社概要(H29)'!D77="●","書類選考のみ",IF('会社概要(H29)'!P77="●","書類選考+面談",IF('会社概要(H29)'!AB77="●","その他","")))</f>
      </c>
      <c r="BG3" s="170">
        <f>IF('会社概要(H29)'!AK77&lt;&gt;"",'会社概要(H29)'!AK77,"")</f>
      </c>
      <c r="BH3" s="177" t="b">
        <f>IF('会社概要(H29)'!C4&lt;&gt;"",IF('会社概要(H29)'!C78&lt;&gt;"",'会社概要(H29)'!C78&amp;"人","別途相談"))</f>
        <v>0</v>
      </c>
      <c r="BI3" s="203">
        <f>IF('会社概要(H29)'!C4&lt;&gt;"",IF(AND('会社概要(H29)'!D$80="可",'会社概要(H29)'!I$80="否"),"要問合",IF('会社概要(H29)'!D$80&lt;&gt;"","可","")),"")</f>
      </c>
      <c r="BJ3" s="203">
        <f>IF('会社概要(H29)'!C4&lt;&gt;"",IF(AND('会社概要(H29)'!X80="",'会社概要(H29)'!AH80=""),"ー",'会社概要(H29)'!X80&amp;"/"&amp;'会社概要(H29)'!AH80),"")</f>
      </c>
      <c r="BK3" s="172" t="str">
        <f>IF('会社概要(H29)'!E82="",'会社概要(H29)'!E81,'会社概要(H29)'!E82)</f>
        <v>-</v>
      </c>
      <c r="BL3" s="170">
        <f>IF('会社概要(H29)'!K82="",'会社概要(H29)'!K81,'会社概要(H29)'!K82)</f>
      </c>
      <c r="BM3" s="170">
        <f>IF('会社概要(H29)'!C89&lt;&gt;"",IF('会社概要(H29)'!C87&lt;&gt;"",'会社概要(H29)'!C87,""),IF(AND('会社概要(H29)'!C83&lt;&gt;"",'会社概要(H29)'!C85&lt;&gt;""),'会社概要(H29)'!C83,""))</f>
      </c>
      <c r="BN3" s="178">
        <f>IF('会社概要(H29)'!C89&lt;&gt;"",IF('会社概要(H29)'!C88&lt;&gt;"",'会社概要(H29)'!C88,""),IF(AND('会社概要(H29)'!C89="",'会社概要(H29)'!C85&lt;&gt;""),IF('会社概要(H29)'!C84&lt;&gt;"",'会社概要(H29)'!C84),""))</f>
      </c>
      <c r="BO3" s="170">
        <f>IF('会社概要(H29)'!C89&lt;&gt;"",'会社概要(H29)'!C89,IF(AND('会社概要(H29)'!C89="",'会社概要(H29)'!C85&lt;&gt;""),'会社概要(H29)'!C85,""))</f>
      </c>
      <c r="BP3" s="178">
        <f>IF('会社概要(H29)'!C89&lt;&gt;"",IF('会社概要(H29)'!AE87&lt;&gt;"",'会社概要(H29)'!AE87,""),IF(AND('会社概要(H29)'!C89="",'会社概要(H29)'!C85&lt;&gt;"",'会社概要(H29)'!AE83&lt;&gt;""),'会社概要(H29)'!AE83,""))</f>
      </c>
      <c r="BQ3" s="170">
        <f>IF('会社概要(H29)'!C89&lt;&gt;"",IF('会社概要(H29)'!AE88&lt;&gt;"",'会社概要(H29)'!AE88,""),IF(AND('会社概要(H29)'!C89="",'会社概要(H29)'!C85&lt;&gt;""),IF('会社概要(H29)'!AE84&lt;&gt;"",'会社概要(H29)'!AE84),""))</f>
      </c>
      <c r="BR3" s="179">
        <f>IF('会社概要(H29)'!C89&lt;&gt;"",IF('会社概要(H29)'!AE89&lt;&gt;"",'会社概要(H29)'!AE89,""),IF(AND('会社概要(H29)'!C89="",'会社概要(H29)'!C85&lt;&gt;"",'会社概要(H29)'!AE85&lt;&gt;""),'会社概要(H29)'!AE85,""))</f>
      </c>
      <c r="BS3" s="170">
        <f>IF(AND('会社概要(H29)'!C85&lt;&gt;"",'会社概要(H29)'!C89&lt;&gt;""),IF('会社概要(H29)'!C83&lt;&gt;"",'会社概要(H29)'!C83,""),"")</f>
      </c>
      <c r="BT3" s="170">
        <f>IF(AND('会社概要(H29)'!C85&lt;&gt;"",'会社概要(H29)'!C89&lt;&gt;""),IF('会社概要(H29)'!C84&lt;&gt;"",'会社概要(H29)'!C84,""),"")</f>
      </c>
      <c r="BU3" s="170">
        <f>IF(AND('会社概要(H29)'!C85&lt;&gt;"",'会社概要(H29)'!C89&lt;&gt;""),'会社概要(H29)'!C85,"")</f>
      </c>
      <c r="BV3" s="170">
        <f>IF(AND('会社概要(H29)'!C85&lt;&gt;"",'会社概要(H29)'!C89&lt;&gt;""),IF('会社概要(H29)'!AE83&lt;&gt;"",'会社概要(H29)'!AE83,""),"")</f>
      </c>
      <c r="BW3" s="170">
        <f>IF(AND('会社概要(H29)'!C85&lt;&gt;"",'会社概要(H29)'!C89&lt;&gt;""),IF('会社概要(H29)'!AE84&lt;&gt;"",'会社概要(H29)'!AE84,""),"")</f>
      </c>
      <c r="BX3" s="170">
        <f>IF(AND('会社概要(H29)'!C85&lt;&gt;"",'会社概要(H29)'!C89&lt;&gt;""),IF('会社概要(H29)'!AE85&lt;&gt;"",'会社概要(H29)'!AE85,""),"")</f>
      </c>
      <c r="BY3" s="180">
        <f>IF(AND(スケジュール!D10="",スケジュール!D11="",スケジュール!D12="",スケジュール!D13="",スケジュール!D14="",スケジュール!D15="",スケジュール!D16="",スケジュール!D17="",スケジュール!D18="",スケジュール!D19=""),"","有")</f>
      </c>
      <c r="BZ3" s="181">
        <f>IF(AND('会社概要(H29)'!C37="",'会社概要(H29)'!Q37="",'会社概要(H29)'!AN37=""),"",IF('会社概要(H29)'!AN37&lt;&gt;"","別途相談",'会社概要(H29)'!C37&amp;"/"&amp;'会社概要(H29)'!I37&amp;"～"&amp;'会社概要(H29)'!Q37&amp;"/"&amp;'会社概要(H29)'!W37))</f>
      </c>
      <c r="CA3" s="182">
        <f>IF(AND('会社概要(H29)'!E39="",'会社概要(H29)'!AN39=""),"",IF('会社概要(H29)'!E39&lt;&gt;"",'会社概要(H29)'!E39,"別途相談"))</f>
      </c>
      <c r="CB3" s="177" t="b">
        <f>IF('会社概要(H29)'!C4&lt;&gt;"",IF('会社概要(H29)'!C78&lt;&gt;"",'会社概要(H29)'!C78&amp;"人","別途相談"))</f>
        <v>0</v>
      </c>
      <c r="CC3" s="203">
        <f>IF('会社概要(H29)'!C4&lt;&gt;"",IF(AND('会社概要(H29)'!D$80="可",'会社概要(H29)'!I$80="否"),"要問合",IF('会社概要(H29)'!D$80&lt;&gt;"","可","")),"")</f>
      </c>
      <c r="CD3" s="203">
        <f>IF('会社概要(H29)'!C4&lt;&gt;"",IF(AND('会社概要(H29)'!X80="",'会社概要(H29)'!AH80=""),"ー",'会社概要(H29)'!X80&amp;"/"&amp;'会社概要(H29)'!AH80),"")</f>
      </c>
    </row>
    <row r="4" spans="13:81" s="48" customFormat="1" ht="13.5">
      <c r="M4" s="49"/>
      <c r="N4" s="49"/>
      <c r="V4" s="50"/>
      <c r="W4" s="50"/>
      <c r="X4" s="50"/>
      <c r="Y4" s="11"/>
      <c r="Z4" s="50"/>
      <c r="AA4" s="50"/>
      <c r="AE4" s="50"/>
      <c r="AF4" s="50"/>
      <c r="AG4" s="50"/>
      <c r="AH4" s="50"/>
      <c r="AI4" s="50"/>
      <c r="AJ4" s="50"/>
      <c r="AK4" s="50"/>
      <c r="AL4" s="50"/>
      <c r="AM4" s="50"/>
      <c r="AN4" s="50"/>
      <c r="AO4" s="50"/>
      <c r="AP4" s="52"/>
      <c r="AT4" s="53"/>
      <c r="AV4" s="12"/>
      <c r="AX4" s="12"/>
      <c r="AZ4" s="16"/>
      <c r="BA4" s="16"/>
      <c r="BB4" s="16"/>
      <c r="BC4" s="16"/>
      <c r="BD4" s="16"/>
      <c r="BE4" s="16"/>
      <c r="BI4" s="107"/>
      <c r="BJ4" s="107"/>
      <c r="BL4" s="52"/>
      <c r="BN4" s="12"/>
      <c r="BP4" s="12"/>
      <c r="BR4" s="51"/>
      <c r="BZ4" s="50"/>
      <c r="CA4" s="50"/>
      <c r="CC4" s="107"/>
    </row>
    <row r="5" spans="46:70" ht="13.5">
      <c r="AT5" s="53"/>
      <c r="AV5" s="12"/>
      <c r="AX5" s="12"/>
      <c r="AZ5" s="16"/>
      <c r="BA5" s="16"/>
      <c r="BB5" s="16"/>
      <c r="BC5" s="16"/>
      <c r="BD5" s="16"/>
      <c r="BE5" s="16"/>
      <c r="BN5" s="17"/>
      <c r="BP5" s="17"/>
      <c r="BR5" s="18"/>
    </row>
    <row r="6" spans="46:70" ht="13.5">
      <c r="AT6" s="53"/>
      <c r="AV6" s="12"/>
      <c r="AX6" s="12"/>
      <c r="AZ6" s="16"/>
      <c r="BA6" s="16"/>
      <c r="BB6" s="16"/>
      <c r="BC6" s="16"/>
      <c r="BD6" s="16"/>
      <c r="BE6" s="16"/>
      <c r="BN6" s="17"/>
      <c r="BP6" s="17"/>
      <c r="BR6" s="18"/>
    </row>
    <row r="7" spans="46:70" ht="13.5">
      <c r="AT7" s="53"/>
      <c r="AZ7" s="16"/>
      <c r="BA7" s="16"/>
      <c r="BB7" s="16"/>
      <c r="BC7" s="16"/>
      <c r="BD7" s="16"/>
      <c r="BE7" s="16"/>
      <c r="BN7" s="17"/>
      <c r="BP7" s="17"/>
      <c r="BR7" s="18"/>
    </row>
    <row r="8" spans="52:70" ht="13.5">
      <c r="AZ8" s="16"/>
      <c r="BA8" s="16"/>
      <c r="BB8" s="16"/>
      <c r="BC8" s="16"/>
      <c r="BD8" s="16"/>
      <c r="BE8" s="16"/>
      <c r="BN8" s="19"/>
      <c r="BP8" s="19"/>
      <c r="BR8" s="19"/>
    </row>
    <row r="9" spans="52:70" ht="13.5">
      <c r="AZ9" s="16"/>
      <c r="BA9" s="16"/>
      <c r="BB9" s="16"/>
      <c r="BC9" s="16"/>
      <c r="BD9" s="16"/>
      <c r="BE9" s="16"/>
      <c r="BN9" s="19"/>
      <c r="BP9" s="19"/>
      <c r="BR9" s="19"/>
    </row>
    <row r="10" spans="52:57" ht="13.5">
      <c r="AZ10" s="19"/>
      <c r="BA10" s="19"/>
      <c r="BB10" s="19"/>
      <c r="BC10" s="19"/>
      <c r="BD10" s="19"/>
      <c r="BE10" s="19"/>
    </row>
  </sheetData>
  <sheetProtection selectLockedCells="1"/>
  <mergeCells count="9">
    <mergeCell ref="F1:S1"/>
    <mergeCell ref="AU1:BE1"/>
    <mergeCell ref="AJ2:AL2"/>
    <mergeCell ref="AN2:AO2"/>
    <mergeCell ref="AE2:AI2"/>
    <mergeCell ref="BS1:BX1"/>
    <mergeCell ref="U1:AD1"/>
    <mergeCell ref="BM1:BR1"/>
    <mergeCell ref="BK1:BL1"/>
  </mergeCells>
  <conditionalFormatting sqref="AI1:AI65536">
    <cfRule type="expression" priority="3" dxfId="1" stopIfTrue="1">
      <formula>IF(AQ1="不可",AI1="早稲田")</formula>
    </cfRule>
  </conditionalFormatting>
  <conditionalFormatting sqref="CD3">
    <cfRule type="expression" priority="2" dxfId="189" stopIfTrue="1">
      <formula>AND($CC$3="可",$CD$3="ー")</formula>
    </cfRule>
  </conditionalFormatting>
  <conditionalFormatting sqref="BJ3">
    <cfRule type="expression" priority="1" dxfId="189" stopIfTrue="1">
      <formula>AND($BI$3="可",$BJ$3="ー")</formula>
    </cfRule>
  </conditionalFormatting>
  <dataValidations count="1">
    <dataValidation type="list" allowBlank="1" showDropDown="1" showInputMessage="1" showErrorMessage="1" sqref="AS4">
      <formula1>"挨拶程度,日常会話が出来る位,ほとんどの会話が理解できる位,その他"</formula1>
    </dataValidation>
  </dataValidations>
  <printOptions/>
  <pageMargins left="0.31496062992125984" right="0.31496062992125984" top="0.7480314960629921" bottom="0.7480314960629921" header="0.31496062992125984" footer="0.31496062992125984"/>
  <pageSetup fitToHeight="0" fitToWidth="1" horizontalDpi="600" verticalDpi="600" orientation="landscape" paperSize="9" scale="1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pc16</dc:creator>
  <cp:keywords/>
  <dc:description/>
  <cp:lastModifiedBy>pc16</cp:lastModifiedBy>
  <cp:lastPrinted>2016-04-01T07:51:52Z</cp:lastPrinted>
  <dcterms:created xsi:type="dcterms:W3CDTF">2013-09-06T07:50:15Z</dcterms:created>
  <dcterms:modified xsi:type="dcterms:W3CDTF">2017-01-25T07:03:09Z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