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Ls720dnb391\共有フォルダ\40   (公２)  産業人材育成事業\1)高度人材育成プログラム\1-1-1)研修型インターンシップ\1-4)書式\R07\"/>
    </mc:Choice>
  </mc:AlternateContent>
  <xr:revisionPtr revIDLastSave="0" documentId="13_ncr:1_{493ED072-84BA-4B7E-AC92-64A47F5B1D49}" xr6:coauthVersionLast="47" xr6:coauthVersionMax="47" xr10:uidLastSave="{00000000-0000-0000-0000-000000000000}"/>
  <bookViews>
    <workbookView xWindow="-1020" yWindow="-14130" windowWidth="20535" windowHeight="10410" xr2:uid="{00000000-000D-0000-FFFF-FFFF00000000}"/>
  </bookViews>
  <sheets>
    <sheet name="main" sheetId="1" r:id="rId1"/>
    <sheet name="(資料)学部学科" sheetId="4" r:id="rId2"/>
    <sheet name="example" sheetId="2" r:id="rId3"/>
    <sheet name="forAdmin" sheetId="3" r:id="rId4"/>
  </sheets>
  <definedNames>
    <definedName name="_xlnm.Print_Area" localSheetId="2">example!$A$1:$BC$103</definedName>
    <definedName name="_xlnm.Print_Area" localSheetId="0">main!$A$1:$BC$102</definedName>
    <definedName name="Z_443FD75E_66CA_4A0B_81DA_E92F11D790C4_.wvu.PrintArea" localSheetId="2">example!$A$2:$BC$99</definedName>
    <definedName name="Z_443FD75E_66CA_4A0B_81DA_E92F11D790C4_.wvu.PrintArea" localSheetId="0">main!$A$2:$BC$98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3" i="3" l="1"/>
  <c r="CH3" i="3"/>
  <c r="CG3" i="3"/>
  <c r="CF3" i="3"/>
  <c r="CE3" i="3"/>
  <c r="CD3" i="3"/>
  <c r="CC3" i="3"/>
  <c r="CA3" i="3"/>
  <c r="BZ3" i="3"/>
  <c r="BY3" i="3"/>
  <c r="BX3" i="3"/>
  <c r="BW3" i="3"/>
  <c r="BV3" i="3"/>
  <c r="BU3" i="3"/>
  <c r="BT3" i="3"/>
  <c r="BS3" i="3"/>
  <c r="BR3" i="3"/>
  <c r="BQ3" i="3"/>
  <c r="BP3" i="3"/>
  <c r="BN3" i="3"/>
  <c r="BM3" i="3"/>
  <c r="BL3" i="3"/>
  <c r="BK3" i="3"/>
  <c r="BJ3" i="3"/>
  <c r="BI3" i="3"/>
  <c r="BH3" i="3"/>
  <c r="BG3" i="3"/>
  <c r="BF3" i="3"/>
  <c r="BE3" i="3"/>
  <c r="BD3" i="3"/>
  <c r="BC3" i="3"/>
  <c r="BB3" i="3"/>
  <c r="BA3" i="3"/>
  <c r="AZ3" i="3"/>
  <c r="AY3" i="3"/>
  <c r="AX3" i="3"/>
  <c r="AW3" i="3"/>
  <c r="AV3" i="3"/>
  <c r="AU3" i="3"/>
  <c r="AT3" i="3"/>
  <c r="AS3" i="3"/>
  <c r="AR3" i="3"/>
  <c r="AQ3" i="3"/>
  <c r="AP3" i="3"/>
  <c r="AO3" i="3"/>
  <c r="AN3" i="3"/>
  <c r="AM3" i="3"/>
  <c r="AL3" i="3"/>
  <c r="AK3" i="3"/>
  <c r="AJ3" i="3"/>
  <c r="AH3" i="3"/>
  <c r="AG3" i="3"/>
  <c r="AF3" i="3"/>
  <c r="AE3" i="3"/>
  <c r="AD3" i="3"/>
  <c r="AC3" i="3"/>
  <c r="AB3" i="3"/>
  <c r="AA3" i="3"/>
  <c r="Z3" i="3"/>
  <c r="Y3" i="3"/>
  <c r="X3" i="3"/>
  <c r="W3" i="3"/>
  <c r="V3" i="3"/>
  <c r="U3" i="3"/>
  <c r="T3" i="3"/>
  <c r="S3" i="3"/>
  <c r="R3" i="3"/>
  <c r="Q3" i="3"/>
  <c r="P3" i="3"/>
  <c r="O3" i="3"/>
  <c r="N3" i="3"/>
  <c r="L3" i="3"/>
  <c r="K3" i="3"/>
  <c r="J3" i="3"/>
  <c r="I3" i="3"/>
  <c r="H3" i="3"/>
  <c r="G3" i="3"/>
  <c r="C5" i="2" s="1"/>
  <c r="F3" i="3"/>
  <c r="E3" i="3"/>
  <c r="B3" i="3"/>
  <c r="E95" i="2"/>
  <c r="C60" i="2"/>
  <c r="C27" i="2"/>
  <c r="C3" i="2"/>
  <c r="C59" i="1"/>
  <c r="C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pc16</author>
    <author>kpec11</author>
    <author>KPEC11</author>
    <author>pc18</author>
  </authors>
  <commentList>
    <comment ref="C29" authorId="0" shapeId="0" xr:uid="{00000000-0006-0000-0000-000001000000}">
      <text>
        <r>
          <rPr>
            <b/>
            <sz val="11"/>
            <color rgb="FFFF0000"/>
            <rFont val="BIZ UDPゴシック"/>
            <family val="3"/>
            <charset val="128"/>
          </rPr>
          <t>学生がエントリーする際に見る重要なポイントです。
学生がイメージし易いように、出来るかぎり具体的にご記入ください。
専門分野に関する実習内容がある場合には、
その内容をご記入ください。
スケジュールも必ずご記入をお願いいたします。</t>
        </r>
      </text>
    </comment>
    <comment ref="AL37" authorId="1" shapeId="0" xr:uid="{00000000-0006-0000-0000-000002000000}">
      <text>
        <r>
          <rPr>
            <b/>
            <sz val="11"/>
            <color indexed="10"/>
            <rFont val="BIZ UDPゴシック"/>
            <family val="3"/>
            <charset val="128"/>
          </rPr>
          <t>複数の日程で実習可能な場合は、②にもご記入下さい。
また、学生の希望で変更が可能の場合は、“別途相談可”にチェックを入れてください</t>
        </r>
      </text>
    </comment>
    <comment ref="C43" authorId="2" shapeId="0" xr:uid="{9C255961-4D66-4B31-B5D8-4F0E5A2B0940}">
      <text>
        <r>
          <rPr>
            <b/>
            <sz val="11"/>
            <color indexed="10"/>
            <rFont val="BIZ UDPゴシック"/>
            <family val="3"/>
            <charset val="128"/>
          </rPr>
          <t>応募の学生さんに合わせてアレンジされる場合は、一例をご記入ください。
この欄も、学生がエントリーする際に見る重要なポイントです。</t>
        </r>
      </text>
    </comment>
    <comment ref="C58" authorId="3" shapeId="0" xr:uid="{00000000-0006-0000-0000-000003000000}">
      <text>
        <r>
          <rPr>
            <b/>
            <sz val="11"/>
            <color rgb="FFFF0000"/>
            <rFont val="BIZ UDPゴシック"/>
            <family val="3"/>
            <charset val="128"/>
          </rPr>
          <t>学生は主に公共の交通機関を使用致しますので、ご記入をお願い致します</t>
        </r>
      </text>
    </comment>
    <comment ref="BC62" authorId="3" shapeId="0" xr:uid="{00000000-0006-0000-0000-000005000000}">
      <text>
        <r>
          <rPr>
            <b/>
            <sz val="11"/>
            <color rgb="FFFF0000"/>
            <rFont val="BIZ UDPゴシック"/>
            <family val="3"/>
            <charset val="128"/>
          </rPr>
          <t>希望する学校の【　】内の●選択してください</t>
        </r>
      </text>
    </comment>
    <comment ref="C68" authorId="2" shapeId="0" xr:uid="{BF510EE0-E2C3-4309-B9CE-EF55DF54C014}">
      <text>
        <r>
          <rPr>
            <b/>
            <sz val="11"/>
            <color indexed="10"/>
            <rFont val="BIZ UDPゴシック"/>
            <family val="3"/>
            <charset val="128"/>
          </rPr>
          <t>自分の専攻以外の業種でも、企業や実習内容に興味がある場合や、またあえて異分野にチャレンジしたいと考え、応募される学生もいらっしゃいます。
情報関係では、所属学部ではないけれどサークルや個人的な趣味で勉強をしている学生さんも最近では見られます。</t>
        </r>
      </text>
    </comment>
    <comment ref="C75" authorId="2" shapeId="0" xr:uid="{EF7562AB-20B7-4A7E-97E0-5A9320B97E15}">
      <text>
        <r>
          <rPr>
            <sz val="10"/>
            <color indexed="81"/>
            <rFont val="BIZ UDPゴシック"/>
            <family val="3"/>
            <charset val="128"/>
          </rPr>
          <t>必要なスキルや特記すべき条件があれば具体的に</t>
        </r>
      </text>
    </comment>
    <comment ref="C86" authorId="2" shapeId="0" xr:uid="{E24E2A33-E505-4EC3-B827-156BECEE87BE}">
      <text>
        <r>
          <rPr>
            <sz val="10"/>
            <color indexed="81"/>
            <rFont val="BIZ UDPゴシック"/>
            <family val="3"/>
            <charset val="128"/>
          </rPr>
          <t>待遇についての追記事項・用意するもの等をご記入下さい</t>
        </r>
      </text>
    </comment>
    <comment ref="C92" authorId="3" shapeId="0" xr:uid="{00000000-0006-0000-0000-000009000000}">
      <text>
        <r>
          <rPr>
            <b/>
            <sz val="9"/>
            <color rgb="FFFF0000"/>
            <rFont val="BIZ UDPゴシック"/>
            <family val="3"/>
            <charset val="128"/>
          </rPr>
          <t>全登録企業統一、変更不可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pc16</author>
    <author>kpec11</author>
    <author>pc18</author>
  </authors>
  <commentList>
    <comment ref="C29" authorId="0" shapeId="0" xr:uid="{00000000-0006-0000-0100-000001000000}">
      <text>
        <r>
          <rPr>
            <b/>
            <sz val="11"/>
            <color rgb="FFFF0000"/>
            <rFont val="ＭＳ Ｐゴシック"/>
            <family val="3"/>
            <charset val="128"/>
          </rPr>
          <t>学生がエントリーする際に見る重要なポイントです。
出来るかぎり具体的にご記入ください。
専門分野に関する実習内容がある場合には、
その内容をご記入ください。
スケジュールも必ずご記入をお願いいたします。</t>
        </r>
      </text>
    </comment>
    <comment ref="T42" authorId="1" shapeId="0" xr:uid="{00000000-0006-0000-0100-000002000000}">
      <text>
        <r>
          <rPr>
            <sz val="9"/>
            <color rgb="FF000000"/>
            <rFont val="ＭＳ Ｐゴシック"/>
            <family val="3"/>
            <charset val="128"/>
          </rPr>
          <t xml:space="preserve">
</t>
        </r>
        <r>
          <rPr>
            <b/>
            <sz val="11"/>
            <color rgb="FF000000"/>
            <rFont val="ＭＳ Ｐゴシック"/>
            <family val="3"/>
            <charset val="128"/>
          </rPr>
          <t>学生がエントリーする際に見る重要なポイントです。
なお、以下の項目を必ず実習内容に盛り込んでください。
　１、工場（施設）見学
　２、社員との懇談（会談）の時間</t>
        </r>
        <r>
          <rPr>
            <b/>
            <sz val="10"/>
            <color rgb="FF000000"/>
            <rFont val="ＭＳ Ｐゴシック"/>
            <family val="3"/>
            <charset val="128"/>
          </rPr>
          <t>（OB/OGが可能あればなお可）</t>
        </r>
        <r>
          <rPr>
            <b/>
            <sz val="11"/>
            <color rgb="FF000000"/>
            <rFont val="ＭＳ Ｐゴシック"/>
            <family val="3"/>
            <charset val="128"/>
          </rPr>
          <t xml:space="preserve">
　３、実習最終日
　　　社長（他経営陣等）へのプレゼンテーション（報告）の場</t>
        </r>
      </text>
    </comment>
    <comment ref="C57" authorId="2" shapeId="0" xr:uid="{00000000-0006-0000-0100-000003000000}">
      <text>
        <r>
          <rPr>
            <b/>
            <sz val="10"/>
            <color rgb="FFFF0000"/>
            <rFont val="ＭＳ Ｐゴシック"/>
            <family val="3"/>
            <charset val="128"/>
          </rPr>
          <t>主に学生は公共の交通機関を使用致しますので、ご記入をお願い致します。</t>
        </r>
      </text>
    </comment>
    <comment ref="B62" authorId="0" shapeId="0" xr:uid="{00000000-0006-0000-0100-000004000000}">
      <text>
        <r>
          <rPr>
            <b/>
            <sz val="8"/>
            <color rgb="FFFF0000"/>
            <rFont val="ＭＳ Ｐゴシック"/>
            <family val="3"/>
            <charset val="128"/>
          </rPr>
          <t>（必須/
複数選択）</t>
        </r>
      </text>
    </comment>
    <comment ref="BC63" authorId="2" shapeId="0" xr:uid="{00000000-0006-0000-0100-000005000000}">
      <text>
        <r>
          <rPr>
            <b/>
            <sz val="11"/>
            <color rgb="FFFF0000"/>
            <rFont val="ＭＳ Ｐゴシック"/>
            <family val="3"/>
            <charset val="128"/>
          </rPr>
          <t>希望する学校の【　】内の●選択してください</t>
        </r>
      </text>
    </comment>
    <comment ref="B66" authorId="0" shapeId="0" xr:uid="{00000000-0006-0000-0100-000006000000}">
      <text>
        <r>
          <rPr>
            <b/>
            <sz val="9"/>
            <color rgb="FFFF0000"/>
            <rFont val="ＭＳ Ｐゴシック"/>
            <family val="3"/>
            <charset val="128"/>
          </rPr>
          <t>（必須/
複数選択）</t>
        </r>
      </text>
    </comment>
    <comment ref="B78" authorId="0" shapeId="0" xr:uid="{00000000-0006-0000-0100-000007000000}">
      <text>
        <r>
          <rPr>
            <b/>
            <sz val="9"/>
            <color rgb="FFFF0000"/>
            <rFont val="ＭＳ Ｐゴシック"/>
            <family val="3"/>
            <charset val="128"/>
          </rPr>
          <t>必要なスキルや特記すべき条件を具体的に</t>
        </r>
      </text>
    </comment>
    <comment ref="B89" authorId="0" shapeId="0" xr:uid="{00000000-0006-0000-0100-000008000000}">
      <text>
        <r>
          <rPr>
            <sz val="8"/>
            <color rgb="FFFF0000"/>
            <rFont val="ＭＳ Ｐゴシック"/>
            <family val="3"/>
            <charset val="128"/>
          </rPr>
          <t>待遇についての追記事項・用意するもの等をご記入下さい。</t>
        </r>
      </text>
    </comment>
    <comment ref="C93" authorId="2" shapeId="0" xr:uid="{00000000-0006-0000-0100-000009000000}">
      <text>
        <r>
          <rPr>
            <b/>
            <sz val="9"/>
            <color rgb="FFFF0000"/>
            <rFont val="ＭＳ Ｐゴシック"/>
            <family val="3"/>
            <charset val="128"/>
          </rPr>
          <t>全登録企業統一、変更不可</t>
        </r>
      </text>
    </comment>
    <comment ref="BC94" authorId="2" shapeId="0" xr:uid="{00000000-0006-0000-0100-00000A000000}">
      <text>
        <r>
          <rPr>
            <b/>
            <sz val="10"/>
            <color rgb="FFFF0000"/>
            <rFont val="ＭＳ Ｐゴシック"/>
            <family val="3"/>
            <charset val="128"/>
          </rPr>
          <t>期間延長可（</t>
        </r>
        <r>
          <rPr>
            <b/>
            <u/>
            <sz val="10"/>
            <color rgb="FFFF0000"/>
            <rFont val="ＭＳ Ｐゴシック"/>
            <family val="3"/>
            <charset val="128"/>
          </rPr>
          <t>7/31時点で学生応募無の場合</t>
        </r>
        <r>
          <rPr>
            <b/>
            <sz val="10"/>
            <color rgb="FFFF0000"/>
            <rFont val="ＭＳ Ｐゴシック"/>
            <family val="3"/>
            <charset val="128"/>
          </rPr>
          <t>）の最終応募締切日</t>
        </r>
      </text>
    </comment>
  </commentList>
</comments>
</file>

<file path=xl/sharedStrings.xml><?xml version="1.0" encoding="utf-8"?>
<sst xmlns="http://schemas.openxmlformats.org/spreadsheetml/2006/main" count="672" uniqueCount="250">
  <si>
    <t>コメントの印刷</t>
  </si>
  <si>
    <t>産業人材育成フォーラム　インターンシップ（研修型）受入登録シート</t>
  </si>
  <si>
    <t>ページ設定→シート→コメント（選択）</t>
  </si>
  <si>
    <t>事業内容</t>
  </si>
  <si>
    <t>番号/よみ</t>
  </si>
  <si>
    <t>会社名</t>
  </si>
  <si>
    <t>業種</t>
  </si>
  <si>
    <t>事業内容 
※150文字以内（簡潔に）</t>
  </si>
  <si>
    <t>所在地</t>
  </si>
  <si>
    <t>〒</t>
  </si>
  <si>
    <t>電話番号</t>
  </si>
  <si>
    <t>ＦＡＸ番号</t>
  </si>
  <si>
    <t>設立年月</t>
  </si>
  <si>
    <t>従業員数</t>
  </si>
  <si>
    <t>名</t>
  </si>
  <si>
    <t>平均年齢</t>
  </si>
  <si>
    <t>歳</t>
  </si>
  <si>
    <t>ホームページ</t>
  </si>
  <si>
    <t>代表役職</t>
  </si>
  <si>
    <t>代表者氏名</t>
  </si>
  <si>
    <t>企業ＰＲ
※250文字以内</t>
  </si>
  <si>
    <t>実習概要</t>
  </si>
  <si>
    <t>実習テーマ</t>
  </si>
  <si>
    <t>実習内容</t>
  </si>
  <si>
    <t>実習期間</t>
  </si>
  <si>
    <t>①</t>
  </si>
  <si>
    <t>月</t>
  </si>
  <si>
    <t>日</t>
  </si>
  <si>
    <t>～</t>
  </si>
  <si>
    <t>【</t>
  </si>
  <si>
    <t>●</t>
  </si>
  <si>
    <t>】</t>
  </si>
  <si>
    <t>別途相談可</t>
  </si>
  <si>
    <t>②</t>
  </si>
  <si>
    <t>※学生のスケジュールに対応可</t>
  </si>
  <si>
    <t>実習予定日数</t>
  </si>
  <si>
    <t>※最少実施日数5日</t>
  </si>
  <si>
    <t>※休日</t>
  </si>
  <si>
    <t>土曜</t>
  </si>
  <si>
    <t>日曜</t>
  </si>
  <si>
    <t>祝日</t>
  </si>
  <si>
    <t>その他</t>
  </si>
  <si>
    <t>（</t>
  </si>
  <si>
    <t>その他内容</t>
  </si>
  <si>
    <t>）</t>
  </si>
  <si>
    <r>
      <t xml:space="preserve">スケジュール
</t>
    </r>
    <r>
      <rPr>
        <b/>
        <sz val="10"/>
        <color rgb="FFFF0000"/>
        <rFont val="ＭＳ Ｐ明朝"/>
        <family val="1"/>
        <charset val="128"/>
      </rPr>
      <t>記入必須</t>
    </r>
  </si>
  <si>
    <t>勤務時間</t>
  </si>
  <si>
    <t>実習場所</t>
  </si>
  <si>
    <r>
      <t xml:space="preserve">実習先住所
</t>
    </r>
    <r>
      <rPr>
        <b/>
        <sz val="7"/>
        <color rgb="FF000000"/>
        <rFont val="ＭＳ Ｐ明朝"/>
        <family val="1"/>
        <charset val="128"/>
      </rPr>
      <t>（所在地と異なる場合）</t>
    </r>
  </si>
  <si>
    <t>最寄り駅・バス停</t>
  </si>
  <si>
    <t>受入条件等</t>
  </si>
  <si>
    <t>希望校</t>
  </si>
  <si>
    <t>学校問わず</t>
  </si>
  <si>
    <t>九州工業大学</t>
  </si>
  <si>
    <r>
      <t>北九州市立大学　</t>
    </r>
    <r>
      <rPr>
        <sz val="8"/>
        <color rgb="FFFF0000"/>
        <rFont val="ＭＳ Ｐ明朝"/>
        <family val="1"/>
        <charset val="128"/>
      </rPr>
      <t>（国際環境工学部、研究科のみ）</t>
    </r>
  </si>
  <si>
    <t>北九州工業高等専門学校</t>
  </si>
  <si>
    <r>
      <t>早稲田大学</t>
    </r>
    <r>
      <rPr>
        <sz val="8"/>
        <color rgb="FFFF0000"/>
        <rFont val="ＭＳ Ｐ明朝"/>
        <family val="1"/>
        <charset val="128"/>
      </rPr>
      <t>（情報生産システム工学専攻）</t>
    </r>
  </si>
  <si>
    <r>
      <t>産業医科大学</t>
    </r>
    <r>
      <rPr>
        <sz val="9"/>
        <color rgb="FFFF0000"/>
        <rFont val="ＭＳ Ｐ明朝"/>
        <family val="1"/>
        <charset val="128"/>
      </rPr>
      <t>（産業保健学部環境マネジメント学科）</t>
    </r>
  </si>
  <si>
    <t>希望学年</t>
  </si>
  <si>
    <t>大学生</t>
  </si>
  <si>
    <t>：</t>
  </si>
  <si>
    <t>学部１年</t>
  </si>
  <si>
    <t>学部２年</t>
  </si>
  <si>
    <t>学部３年</t>
  </si>
  <si>
    <t>学部4年</t>
  </si>
  <si>
    <t>大学院</t>
  </si>
  <si>
    <t>修士１年</t>
  </si>
  <si>
    <t>修士2年</t>
  </si>
  <si>
    <t>※早稲田大は大学院のみ</t>
  </si>
  <si>
    <t>高　専</t>
  </si>
  <si>
    <t>本科４年</t>
  </si>
  <si>
    <t>専攻科１年</t>
  </si>
  <si>
    <t>希望学部
学科
研究分野
専攻等</t>
  </si>
  <si>
    <t>実習内容にあった、学部・学科・研究分野等を必ずご記入ください（例：機械系学科、デザイン系）</t>
  </si>
  <si>
    <r>
      <t>※どの学生も応募可能の場合は、</t>
    </r>
    <r>
      <rPr>
        <b/>
        <sz val="10"/>
        <color rgb="FF000000"/>
        <rFont val="ＭＳ Ｐ明朝"/>
        <family val="1"/>
        <charset val="128"/>
      </rPr>
      <t>学科等問わず</t>
    </r>
    <r>
      <rPr>
        <sz val="10"/>
        <color rgb="FF000000"/>
        <rFont val="ＭＳ Ｐ明朝"/>
        <family val="1"/>
        <charset val="128"/>
      </rPr>
      <t>とご記入ください</t>
    </r>
  </si>
  <si>
    <t>留学生受入</t>
  </si>
  <si>
    <t>不可</t>
  </si>
  <si>
    <t>日本語レベル</t>
  </si>
  <si>
    <t>挨拶程度</t>
  </si>
  <si>
    <t>日常会話が出来る位</t>
  </si>
  <si>
    <t>ほとんどの日本語が理解できる位</t>
  </si>
  <si>
    <t>応募資格/
求める能力等</t>
  </si>
  <si>
    <t>待　遇</t>
  </si>
  <si>
    <t>（該当しない方を消して下さい）</t>
  </si>
  <si>
    <t>通勤費</t>
  </si>
  <si>
    <t>有</t>
  </si>
  <si>
    <t>・</t>
  </si>
  <si>
    <t>昼　食</t>
  </si>
  <si>
    <t>無</t>
  </si>
  <si>
    <t>報　酬</t>
  </si>
  <si>
    <t>食堂利用</t>
  </si>
  <si>
    <t>保　険</t>
  </si>
  <si>
    <t>※基本的に、学生が加入します</t>
  </si>
  <si>
    <t>制服貸与</t>
  </si>
  <si>
    <t>宿泊費</t>
  </si>
  <si>
    <t>安全靴貸与</t>
  </si>
  <si>
    <t>宿泊施設</t>
  </si>
  <si>
    <r>
      <t>備考欄</t>
    </r>
    <r>
      <rPr>
        <sz val="8"/>
        <color rgb="FFFF0000"/>
        <rFont val="ＭＳ Ｐ明朝"/>
        <family val="1"/>
        <charset val="128"/>
      </rPr>
      <t/>
    </r>
  </si>
  <si>
    <t>学生応募条件</t>
  </si>
  <si>
    <t>選考方法</t>
  </si>
  <si>
    <t>書類選考のみ</t>
  </si>
  <si>
    <t>書類選考+面談</t>
  </si>
  <si>
    <t>受入人数</t>
  </si>
  <si>
    <t xml:space="preserve">名 </t>
  </si>
  <si>
    <t>別途相談</t>
  </si>
  <si>
    <t>応募締切日</t>
  </si>
  <si>
    <t>期間延長可否</t>
  </si>
  <si>
    <t>否</t>
  </si>
  <si>
    <t>ご担当者</t>
  </si>
  <si>
    <t>書類送付先ご住所</t>
  </si>
  <si>
    <t xml:space="preserve"> </t>
  </si>
  <si>
    <t>(上記と違う場合)</t>
  </si>
  <si>
    <t>所属部署</t>
  </si>
  <si>
    <t>MAIL</t>
  </si>
  <si>
    <t>役職</t>
  </si>
  <si>
    <t>TEL</t>
  </si>
  <si>
    <t>氏名</t>
  </si>
  <si>
    <t>FAX</t>
  </si>
  <si>
    <r>
      <t>書類送付先・お問合せ等ご担当者(</t>
    </r>
    <r>
      <rPr>
        <b/>
        <sz val="11"/>
        <color rgb="FFFF0000"/>
        <rFont val="ＭＳ Ｐ明朝"/>
        <family val="1"/>
        <charset val="128"/>
      </rPr>
      <t>上記と違う場合</t>
    </r>
    <r>
      <rPr>
        <sz val="11"/>
        <color rgb="FF000000"/>
        <rFont val="ＭＳ Ｐ明朝"/>
        <family val="1"/>
        <charset val="128"/>
      </rPr>
      <t>)</t>
    </r>
  </si>
  <si>
    <t>ＫＴＳ担当者名</t>
  </si>
  <si>
    <t>お問
合せ</t>
  </si>
  <si>
    <t>■事務局</t>
  </si>
  <si>
    <t>〒802-0082　北九州市小倉北区古船場町1-35　北九州市立商工貿易会館　６階 北九州活性化協議会内</t>
  </si>
  <si>
    <t>北九州地域産業人材育成フォーラム　（インターンシップ担当）  TEL：093-541-3122　FAX：093-541-0636</t>
  </si>
  <si>
    <t>Mail：info-jinzai@kpec.or.jp</t>
  </si>
  <si>
    <t>事務局確認事項</t>
  </si>
  <si>
    <t>□　インターンシップ登録　WEB掲載　完了</t>
  </si>
  <si>
    <r>
      <rPr>
        <sz val="10.5"/>
        <color rgb="FFFF0000"/>
        <rFont val="ＭＳ Ｐ明朝"/>
        <family val="1"/>
        <charset val="128"/>
      </rPr>
      <t>【2019年度】</t>
    </r>
    <r>
      <rPr>
        <sz val="10.5"/>
        <color rgb="FF000000"/>
        <rFont val="ＭＳ Ｐ明朝"/>
        <family val="1"/>
        <charset val="128"/>
      </rPr>
      <t>《書式１》　インターンシップ受入企業</t>
    </r>
  </si>
  <si>
    <t>情報誌番号/よみ</t>
  </si>
  <si>
    <t>ﾏﾙﾏﾙｾｲｿﾞｳｶﾌﾞｼｷｶｲｼｬ</t>
  </si>
  <si>
    <t>○○製造株式会社</t>
  </si>
  <si>
    <t>弊社は産業用の機械製作を行っており、社会インフラ分野の企業へ多く納品しております。
　主力製品の「○○」は一般的に知られている製品に比べ小型化が図れる付加価値の高い工業製品であり、用途、能力、低コスト別に業界トップクラスの品揃えを持っています。またお客様のニーズを反映したオリジナル機械の製作も手掛けております。作業効率が平均10％向上し、コストダウンにもつながると好評です。</t>
  </si>
  <si>
    <t>企業ロゴマーク</t>
  </si>
  <si>
    <t>000-000　北九州市小倉北区○○町１－１</t>
  </si>
  <si>
    <t>093-000-000</t>
  </si>
  <si>
    <t>093-111-111</t>
  </si>
  <si>
    <t>2000年　1月</t>
  </si>
  <si>
    <t>http://www.jinzai.or.jp</t>
  </si>
  <si>
    <t>代表取締役社長</t>
  </si>
  <si>
    <t>北九州　太郎</t>
  </si>
  <si>
    <r>
      <rPr>
        <b/>
        <sz val="11"/>
        <color rgb="FF000000"/>
        <rFont val="ＭＳ Ｐ明朝"/>
        <family val="1"/>
        <charset val="128"/>
      </rPr>
      <t>原則とし企業情報誌の内容を記載しております</t>
    </r>
    <r>
      <rPr>
        <sz val="11"/>
        <color rgb="FF000000"/>
        <rFont val="ＭＳ Ｐ明朝"/>
        <family val="1"/>
        <charset val="128"/>
      </rPr>
      <t xml:space="preserve">
色々な機器の設計から、製造まで一貫して行っております。
顧客のニーズを十分に生かした製品作り、またメンテナンス等も充実しております。
業界シェアは、世界第３位となっており、各国への輸出も盛んに行っております。</t>
    </r>
  </si>
  <si>
    <t>機器製造の実習・体験</t>
  </si>
  <si>
    <t>初日はオリエンテーション、会社説明、およびものづくりに関する教育
２日目以降は現場で、機器製造の体験。
最終日には、体験した内容の発表。</t>
  </si>
  <si>
    <t>実習可能期間</t>
  </si>
  <si>
    <r>
      <t>※　学生の実習可能期間は主に夏季休暇となります（8月16日～9月末ごろ）</t>
    </r>
    <r>
      <rPr>
        <b/>
        <sz val="11"/>
        <color rgb="FFFF0000"/>
        <rFont val="ＭＳ Ｐ明朝"/>
        <family val="1"/>
        <charset val="128"/>
      </rPr>
      <t xml:space="preserve">
　　</t>
    </r>
    <r>
      <rPr>
        <b/>
        <u/>
        <sz val="11"/>
        <color rgb="FFFF0000"/>
        <rFont val="ＭＳ Ｐ明朝"/>
        <family val="1"/>
        <charset val="128"/>
      </rPr>
      <t>産業医科大学の学生のみ＞7月＊＊日～8月＊＊日（中間試験等の関係）</t>
    </r>
  </si>
  <si>
    <t>日間</t>
  </si>
  <si>
    <t>月　日</t>
  </si>
  <si>
    <t>時　間</t>
  </si>
  <si>
    <t>内　　容</t>
  </si>
  <si>
    <t>1日目</t>
  </si>
  <si>
    <t>8：30-17：00</t>
  </si>
  <si>
    <t>オリエンテーション（会社概要説明、注意事項説明、担当者紹介等）/座学</t>
  </si>
  <si>
    <t>2日目</t>
  </si>
  <si>
    <t>AM　工場・現場見学①/PM　座学（〇〇について）</t>
  </si>
  <si>
    <t>3日目</t>
  </si>
  <si>
    <t>AM　座学（●●について）/PM　工場・現場見学②</t>
  </si>
  <si>
    <t>4～5日目</t>
  </si>
  <si>
    <t>座学・実技（▲▲）</t>
  </si>
  <si>
    <t>7～8日目</t>
  </si>
  <si>
    <t>座学・実技（△△）</t>
  </si>
  <si>
    <t>9日目</t>
  </si>
  <si>
    <t>AM　実技　PM　amの続き、発表準備</t>
  </si>
  <si>
    <t>10日目</t>
  </si>
  <si>
    <t>AM　現場技術員との座談会、発表準備
PM　実習成果報告　管理職との座談会</t>
  </si>
  <si>
    <t>/</t>
  </si>
  <si>
    <t>※　応募学生の分野に合わせて一部変更あり</t>
  </si>
  <si>
    <t>（休憩</t>
  </si>
  <si>
    <t>分）</t>
  </si>
  <si>
    <t>所在地と同じ　000-000　北九州市小倉北区○○町１－１</t>
  </si>
  <si>
    <t>ＪＲ　小倉駅   西鉄バス 　米町バス停</t>
  </si>
  <si>
    <t>西日本工業大学</t>
  </si>
  <si>
    <t>学年問わず</t>
  </si>
  <si>
    <t>機械工学系学科学生（またはその分野を学んでいる学生）
電気系学生（またその分野を学んでいる学生）</t>
  </si>
  <si>
    <t>可</t>
  </si>
  <si>
    <t>応相談</t>
  </si>
  <si>
    <t>機械工学または電気系を学んでいる学生</t>
  </si>
  <si>
    <t>赴任交通費</t>
  </si>
  <si>
    <t>昼食は各自で準備。保険加入証明書（複写）を必ず提出して下さい。
筆記用具は必ず持参して下さい。
作業服・安全靴を貸与致しますので、身長・胸囲・胴囲・靴のサイズをエントリーシートに
記入して下さい。</t>
  </si>
  <si>
    <t>応募条件</t>
  </si>
  <si>
    <t>月　</t>
  </si>
  <si>
    <t>まで延長可</t>
  </si>
  <si>
    <t>総務課</t>
  </si>
  <si>
    <t>info-×××@kpec.or.jp</t>
  </si>
  <si>
    <t>係長</t>
  </si>
  <si>
    <t>000-000-000</t>
  </si>
  <si>
    <t>小倉　花子</t>
  </si>
  <si>
    <t>000-111-111</t>
  </si>
  <si>
    <r>
      <t xml:space="preserve">【受入登録シートの送付先】 </t>
    </r>
    <r>
      <rPr>
        <b/>
        <sz val="10"/>
        <color rgb="FFFF0000"/>
        <rFont val="ＭＳ Ｐ明朝"/>
        <family val="1"/>
        <charset val="128"/>
      </rPr>
      <t xml:space="preserve"> </t>
    </r>
  </si>
  <si>
    <t>Mail：</t>
  </si>
  <si>
    <t>info-jinzai@kpec.or.jp</t>
  </si>
  <si>
    <r>
      <t>北九州地域産業人材育成フォーラム　</t>
    </r>
    <r>
      <rPr>
        <sz val="8"/>
        <color rgb="FF000000"/>
        <rFont val="ＭＳ Ｐ明朝"/>
        <family val="1"/>
        <charset val="128"/>
      </rPr>
      <t>（インターンシップ担当）</t>
    </r>
    <r>
      <rPr>
        <sz val="10"/>
        <color rgb="FF000000"/>
        <rFont val="ＭＳ Ｐ明朝"/>
        <family val="1"/>
        <charset val="128"/>
      </rPr>
      <t xml:space="preserve">  TEL：093-541-3122　FAX：093-541-0636</t>
    </r>
  </si>
  <si>
    <t>※</t>
  </si>
  <si>
    <t>事務処理の都合上、Ｅｘｃｅｌデータを添付の上、Ｅ－ｍａｉｌにて事務局までご送付ください。</t>
  </si>
  <si>
    <t>　　</t>
  </si>
  <si>
    <t xml:space="preserve">お手数ををおかけ致しますが、どうぞよろしくお願いいたします。
</t>
  </si>
  <si>
    <t>書式のダウンロード→http://www.kpec.or.jp/jinzai/internship/corp/term.php</t>
  </si>
  <si>
    <t>☑　企業情報誌掲載</t>
  </si>
  <si>
    <t>会社概要</t>
  </si>
  <si>
    <t>書類送付先</t>
  </si>
  <si>
    <t>問合せ・書類送付ご担当者</t>
  </si>
  <si>
    <t>ご担当者（フォーラム控え）</t>
  </si>
  <si>
    <t>企業数</t>
  </si>
  <si>
    <t>KTS担当者</t>
  </si>
  <si>
    <t>エントリー状況</t>
  </si>
  <si>
    <t>NO</t>
  </si>
  <si>
    <t>ﾌﾘｶﾞﾅ</t>
  </si>
  <si>
    <t xml:space="preserve">事業内容 </t>
  </si>
  <si>
    <t>設立年</t>
  </si>
  <si>
    <t>従業
員数</t>
  </si>
  <si>
    <t>平均
年齢</t>
  </si>
  <si>
    <t>企業PR</t>
  </si>
  <si>
    <t>実習テーマ・
実習内容</t>
  </si>
  <si>
    <t>実習期間①</t>
  </si>
  <si>
    <t>実習期間②</t>
  </si>
  <si>
    <t>実習期間
相談有無</t>
  </si>
  <si>
    <t>実習日数</t>
  </si>
  <si>
    <t>実習日数
相談有無</t>
  </si>
  <si>
    <t>休日</t>
  </si>
  <si>
    <t>他</t>
  </si>
  <si>
    <t>休憩</t>
  </si>
  <si>
    <t>実習先住所
（所在地と異なる場合）</t>
  </si>
  <si>
    <t>最寄り駅・
バス停</t>
  </si>
  <si>
    <t>学部</t>
  </si>
  <si>
    <t>高専</t>
  </si>
  <si>
    <t>希望学部、学科、研究分野、専攻等</t>
  </si>
  <si>
    <t>相談内容</t>
  </si>
  <si>
    <t>留学生
受入条件</t>
  </si>
  <si>
    <t>応募資格・
求める能力</t>
  </si>
  <si>
    <t>報酬</t>
  </si>
  <si>
    <t>保険</t>
  </si>
  <si>
    <t>昼食</t>
  </si>
  <si>
    <t>備考欄</t>
  </si>
  <si>
    <t>その他（）</t>
  </si>
  <si>
    <t>応募期間
延長可否</t>
  </si>
  <si>
    <t>延長最終日</t>
  </si>
  <si>
    <t>住所</t>
  </si>
  <si>
    <t>mail</t>
  </si>
  <si>
    <t>スケジュール</t>
  </si>
  <si>
    <t>（必須/
複数選択可）</t>
    <rPh sb="9" eb="10">
      <t>カ</t>
    </rPh>
    <phoneticPr fontId="55"/>
  </si>
  <si>
    <t>（必須/
複数選択可）</t>
    <phoneticPr fontId="55"/>
  </si>
  <si>
    <t>※原則学校で学生が加入</t>
    <rPh sb="1" eb="3">
      <t>ゲンソク</t>
    </rPh>
    <rPh sb="3" eb="5">
      <t>ガッコウ</t>
    </rPh>
    <phoneticPr fontId="55"/>
  </si>
  <si>
    <r>
      <t>書類送付先・お問合せ等ご担当者(</t>
    </r>
    <r>
      <rPr>
        <b/>
        <sz val="11"/>
        <color rgb="FFFF0000"/>
        <rFont val="BIZ UDPゴシック"/>
        <family val="3"/>
        <charset val="128"/>
      </rPr>
      <t>上記と違う場合</t>
    </r>
    <r>
      <rPr>
        <sz val="11"/>
        <color rgb="FF000000"/>
        <rFont val="ＭＳ Ｐ明朝"/>
        <family val="1"/>
        <charset val="128"/>
      </rPr>
      <t>)</t>
    </r>
    <phoneticPr fontId="55"/>
  </si>
  <si>
    <t>実習内容にあった、学部・学科・研究分野等を必ずご記入ください（例：機械系学科、デザイン系）</t>
    <phoneticPr fontId="55"/>
  </si>
  <si>
    <r>
      <t>北九州市立大学</t>
    </r>
    <r>
      <rPr>
        <sz val="10.5"/>
        <color rgb="FF000000"/>
        <rFont val="BIZ UDPゴシック"/>
        <family val="3"/>
        <charset val="128"/>
      </rPr>
      <t>　</t>
    </r>
    <r>
      <rPr>
        <sz val="8"/>
        <color rgb="FFFF0000"/>
        <rFont val="BIZ UDPゴシック"/>
        <family val="3"/>
        <charset val="128"/>
      </rPr>
      <t>（国際環境工学部、研究科のみ）</t>
    </r>
    <phoneticPr fontId="55"/>
  </si>
  <si>
    <r>
      <t>早稲田大学</t>
    </r>
    <r>
      <rPr>
        <sz val="8"/>
        <color rgb="FFFF0000"/>
        <rFont val="BIZ UDPゴシック"/>
        <family val="3"/>
        <charset val="128"/>
      </rPr>
      <t>（情報生産システム工学専攻）</t>
    </r>
    <phoneticPr fontId="55"/>
  </si>
  <si>
    <r>
      <t>産業医科大学</t>
    </r>
    <r>
      <rPr>
        <sz val="9"/>
        <color rgb="FFFF0000"/>
        <rFont val="BIZ UDPゴシック"/>
        <family val="3"/>
        <charset val="128"/>
      </rPr>
      <t>（産業保健学部環境マネジメント学科）</t>
    </r>
    <phoneticPr fontId="55"/>
  </si>
  <si>
    <r>
      <t xml:space="preserve">スケジュール
</t>
    </r>
    <r>
      <rPr>
        <b/>
        <sz val="10"/>
        <color rgb="FFFF0000"/>
        <rFont val="BIZ UDPゴシック"/>
        <family val="3"/>
        <charset val="128"/>
      </rPr>
      <t>記入必須</t>
    </r>
    <phoneticPr fontId="55"/>
  </si>
  <si>
    <t>ロゴや写真があれば貼り付け可</t>
    <rPh sb="3" eb="5">
      <t>シャシン</t>
    </rPh>
    <rPh sb="9" eb="10">
      <t>ハ</t>
    </rPh>
    <rPh sb="11" eb="12">
      <t>ツ</t>
    </rPh>
    <rPh sb="13" eb="14">
      <t>カ</t>
    </rPh>
    <phoneticPr fontId="55"/>
  </si>
  <si>
    <t>事業内容 
（簡潔に）</t>
    <phoneticPr fontId="55"/>
  </si>
  <si>
    <t>【2025年度】《書式１》　インターンシップ実施企業</t>
    <rPh sb="22" eb="24">
      <t>ジッシ</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</si>
</sst>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年&quot;"/>
    <numFmt numFmtId="177" formatCode="m/d;@"/>
    <numFmt numFmtId="178" formatCode="##&quot;月&quot;"/>
    <numFmt numFmtId="179" formatCode="0_);[Red]\(0\)"/>
    <numFmt numFmtId="180" formatCode="##&quot;日&quot;&quot;間&quot;"/>
    <numFmt numFmtId="181" formatCode="##&quot;週&quot;&quot;間&quot;"/>
    <numFmt numFmtId="182" formatCode="h:mm;@"/>
    <numFmt numFmtId="183" formatCode="[&lt;=999]000;[&lt;=9999]000\-00;000\-0000"/>
    <numFmt numFmtId="184" formatCode="#;\-#;&quot;&quot;;@"/>
    <numFmt numFmtId="185" formatCode="yyyy&quot;年&quot;m&quot;月&quot;;@"/>
  </numFmts>
  <fonts count="72">
    <font>
      <sz val="11"/>
      <color rgb="FF000000"/>
      <name val="ＭＳ Ｐ明朝"/>
    </font>
    <font>
      <sz val="10.5"/>
      <color rgb="FF000000"/>
      <name val="ＭＳ Ｐ明朝"/>
      <family val="1"/>
      <charset val="128"/>
    </font>
    <font>
      <sz val="9"/>
      <color rgb="FF000000"/>
      <name val="ＭＳ Ｐ明朝"/>
      <family val="1"/>
      <charset val="128"/>
    </font>
    <font>
      <sz val="11"/>
      <color rgb="FF000000"/>
      <name val="HGPｺﾞｼｯｸM"/>
      <family val="3"/>
      <charset val="128"/>
    </font>
    <font>
      <sz val="10"/>
      <color rgb="FF000000"/>
      <name val="HGPｺﾞｼｯｸM"/>
      <family val="3"/>
      <charset val="128"/>
    </font>
    <font>
      <sz val="12"/>
      <color rgb="FF000000"/>
      <name val="HGPｺﾞｼｯｸM"/>
      <family val="3"/>
      <charset val="128"/>
    </font>
    <font>
      <b/>
      <sz val="10"/>
      <color rgb="FF000000"/>
      <name val="ＭＳ Ｐ明朝"/>
      <family val="1"/>
      <charset val="128"/>
    </font>
    <font>
      <b/>
      <sz val="11"/>
      <color rgb="FF000000"/>
      <name val="ＭＳ Ｐ明朝"/>
      <family val="1"/>
      <charset val="128"/>
    </font>
    <font>
      <sz val="10"/>
      <color rgb="FF000000"/>
      <name val="ＭＳ Ｐ明朝"/>
      <family val="1"/>
      <charset val="128"/>
    </font>
    <font>
      <sz val="8"/>
      <color rgb="FF000000"/>
      <name val="ＭＳ Ｐ明朝"/>
      <family val="1"/>
      <charset val="128"/>
    </font>
    <font>
      <sz val="10.5"/>
      <color rgb="FFC0C0C0"/>
      <name val="ＭＳ Ｐ明朝"/>
      <family val="1"/>
      <charset val="128"/>
    </font>
    <font>
      <sz val="11"/>
      <color rgb="FF000000"/>
      <name val="ぼくたちのゴシック"/>
      <family val="3"/>
      <charset val="128"/>
    </font>
    <font>
      <sz val="10.5"/>
      <color rgb="FF000000"/>
      <name val="ぼくたちのゴシック"/>
      <family val="3"/>
      <charset val="128"/>
    </font>
    <font>
      <b/>
      <sz val="10.5"/>
      <color rgb="FF000000"/>
      <name val="ＭＳ Ｐ明朝"/>
      <family val="1"/>
      <charset val="128"/>
    </font>
    <font>
      <b/>
      <sz val="10.5"/>
      <color rgb="FFFF0000"/>
      <name val="ＭＳ Ｐ明朝"/>
      <family val="1"/>
      <charset val="128"/>
    </font>
    <font>
      <b/>
      <sz val="9"/>
      <color rgb="FFFF0000"/>
      <name val="ＭＳ Ｐ明朝"/>
      <family val="1"/>
      <charset val="128"/>
    </font>
    <font>
      <sz val="11"/>
      <color rgb="FF000000"/>
      <name val="Meiryo UI"/>
      <family val="3"/>
      <charset val="128"/>
    </font>
    <font>
      <sz val="10"/>
      <color rgb="FF000000"/>
      <name val="Meiryo UI"/>
      <family val="3"/>
      <charset val="128"/>
    </font>
    <font>
      <sz val="9"/>
      <color rgb="FF000000"/>
      <name val="Meiryo UI"/>
      <family val="3"/>
      <charset val="128"/>
    </font>
    <font>
      <b/>
      <sz val="11"/>
      <color rgb="FFFF0000"/>
      <name val="Meiryo UI"/>
      <family val="3"/>
      <charset val="128"/>
    </font>
    <font>
      <b/>
      <sz val="9"/>
      <color rgb="FF000000"/>
      <name val="ＭＳ Ｐ明朝"/>
      <family val="1"/>
      <charset val="128"/>
    </font>
    <font>
      <u/>
      <sz val="11"/>
      <color rgb="FF0000FF"/>
      <name val="ＭＳ Ｐゴシック"/>
      <family val="3"/>
      <charset val="128"/>
    </font>
    <font>
      <sz val="10"/>
      <color rgb="FFFF0000"/>
      <name val="ＭＳ Ｐ明朝"/>
      <family val="1"/>
      <charset val="128"/>
    </font>
    <font>
      <sz val="8"/>
      <color rgb="FFFF0000"/>
      <name val="ＭＳ Ｐ明朝"/>
      <family val="1"/>
      <charset val="128"/>
    </font>
    <font>
      <b/>
      <sz val="11"/>
      <color rgb="FFFF0000"/>
      <name val="ＭＳ Ｐ明朝"/>
      <family val="1"/>
      <charset val="128"/>
    </font>
    <font>
      <b/>
      <sz val="10"/>
      <color rgb="FFFF0000"/>
      <name val="ＭＳ Ｐ明朝"/>
      <family val="1"/>
      <charset val="128"/>
    </font>
    <font>
      <sz val="9"/>
      <color rgb="FFFF0000"/>
      <name val="ＭＳ Ｐ明朝"/>
      <family val="1"/>
      <charset val="128"/>
    </font>
    <font>
      <sz val="10.5"/>
      <color rgb="FFFF0000"/>
      <name val="ＭＳ Ｐ明朝"/>
      <family val="1"/>
      <charset val="128"/>
    </font>
    <font>
      <b/>
      <u/>
      <sz val="11"/>
      <color rgb="FF0000FF"/>
      <name val="ＭＳ Ｐゴシック"/>
      <family val="3"/>
      <charset val="128"/>
    </font>
    <font>
      <sz val="12"/>
      <color rgb="FF000000"/>
      <name val="ＭＳ Ｐ明朝"/>
      <family val="1"/>
      <charset val="128"/>
    </font>
    <font>
      <b/>
      <sz val="12"/>
      <color rgb="FF000000"/>
      <name val="ＭＳ Ｐ明朝"/>
      <family val="1"/>
      <charset val="128"/>
    </font>
    <font>
      <b/>
      <sz val="16"/>
      <color rgb="FF000000"/>
      <name val="ＭＳ Ｐ明朝"/>
      <family val="1"/>
      <charset val="128"/>
    </font>
    <font>
      <b/>
      <sz val="22"/>
      <color rgb="FF000000"/>
      <name val="ＭＳ Ｐ明朝"/>
      <family val="1"/>
      <charset val="128"/>
    </font>
    <font>
      <sz val="11"/>
      <color rgb="FF000000"/>
      <name val="ＭＳ Ｐゴシック"/>
      <family val="3"/>
      <charset val="128"/>
    </font>
    <font>
      <b/>
      <sz val="18"/>
      <color rgb="FF000000"/>
      <name val="ＭＳ Ｐ明朝"/>
      <family val="1"/>
      <charset val="128"/>
    </font>
    <font>
      <sz val="11"/>
      <color rgb="FFFF0000"/>
      <name val="ＭＳ Ｐ明朝"/>
      <family val="1"/>
      <charset val="128"/>
    </font>
    <font>
      <sz val="10.5"/>
      <color rgb="FF000000"/>
      <name val="BIZ UDP明朝 Medium"/>
      <family val="1"/>
      <charset val="128"/>
    </font>
    <font>
      <b/>
      <sz val="10.5"/>
      <color rgb="FFFF0000"/>
      <name val="HGPｺﾞｼｯｸM"/>
      <family val="3"/>
      <charset val="128"/>
    </font>
    <font>
      <b/>
      <sz val="14"/>
      <color rgb="FF000000"/>
      <name val="ＭＳ Ｐ明朝"/>
      <family val="1"/>
      <charset val="128"/>
    </font>
    <font>
      <sz val="14"/>
      <color rgb="FF000000"/>
      <name val="ＭＳ Ｐ明朝"/>
      <family val="1"/>
      <charset val="128"/>
    </font>
    <font>
      <b/>
      <sz val="8"/>
      <color rgb="FFFF0000"/>
      <name val="ＭＳ Ｐ明朝"/>
      <family val="1"/>
      <charset val="128"/>
    </font>
    <font>
      <sz val="12"/>
      <color rgb="FFFF0000"/>
      <name val="ＭＳ Ｐ明朝"/>
      <family val="1"/>
      <charset val="128"/>
    </font>
    <font>
      <sz val="9"/>
      <color rgb="FF000000"/>
      <name val="HG丸ｺﾞｼｯｸM-PRO"/>
      <family val="3"/>
      <charset val="128"/>
    </font>
    <font>
      <b/>
      <sz val="7"/>
      <color rgb="FF000000"/>
      <name val="ＭＳ Ｐ明朝"/>
      <family val="1"/>
      <charset val="128"/>
    </font>
    <font>
      <sz val="11"/>
      <color rgb="FF000000"/>
      <name val="ＭＳ Ｐ明朝"/>
      <family val="1"/>
      <charset val="128"/>
    </font>
    <font>
      <b/>
      <u/>
      <sz val="11"/>
      <color rgb="FFFF0000"/>
      <name val="ＭＳ Ｐ明朝"/>
      <family val="1"/>
      <charset val="128"/>
    </font>
    <font>
      <b/>
      <sz val="11"/>
      <color rgb="FFFF0000"/>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sz val="8"/>
      <color rgb="FFFF0000"/>
      <name val="ＭＳ Ｐゴシック"/>
      <family val="3"/>
      <charset val="128"/>
    </font>
    <font>
      <sz val="9"/>
      <color rgb="FF000000"/>
      <name val="ＭＳ Ｐゴシック"/>
      <family val="3"/>
      <charset val="128"/>
    </font>
    <font>
      <b/>
      <sz val="11"/>
      <color rgb="FF000000"/>
      <name val="ＭＳ Ｐゴシック"/>
      <family val="3"/>
      <charset val="128"/>
    </font>
    <font>
      <b/>
      <sz val="10"/>
      <color rgb="FF000000"/>
      <name val="ＭＳ Ｐゴシック"/>
      <family val="3"/>
      <charset val="128"/>
    </font>
    <font>
      <b/>
      <u/>
      <sz val="10"/>
      <color rgb="FFFF0000"/>
      <name val="ＭＳ Ｐゴシック"/>
      <family val="3"/>
      <charset val="128"/>
    </font>
    <font>
      <sz val="6"/>
      <name val="ＭＳ Ｐゴシック"/>
      <family val="3"/>
      <charset val="128"/>
    </font>
    <font>
      <b/>
      <sz val="11"/>
      <color rgb="FFFF0000"/>
      <name val="BIZ UDPゴシック"/>
      <family val="3"/>
      <charset val="128"/>
    </font>
    <font>
      <sz val="10"/>
      <color indexed="81"/>
      <name val="BIZ UDPゴシック"/>
      <family val="3"/>
      <charset val="128"/>
    </font>
    <font>
      <b/>
      <sz val="11"/>
      <color indexed="10"/>
      <name val="BIZ UDPゴシック"/>
      <family val="3"/>
      <charset val="128"/>
    </font>
    <font>
      <b/>
      <sz val="10"/>
      <color rgb="FFFF0000"/>
      <name val="BIZ UDPゴシック"/>
      <family val="3"/>
      <charset val="128"/>
    </font>
    <font>
      <sz val="10.5"/>
      <color rgb="FF000000"/>
      <name val="BIZ UDPゴシック"/>
      <family val="3"/>
      <charset val="128"/>
    </font>
    <font>
      <b/>
      <sz val="10.5"/>
      <color rgb="FFFF0000"/>
      <name val="BIZ UDPゴシック"/>
      <family val="3"/>
      <charset val="128"/>
    </font>
    <font>
      <sz val="10"/>
      <color rgb="FFFF0000"/>
      <name val="BIZ UDPゴシック"/>
      <family val="3"/>
      <charset val="128"/>
    </font>
    <font>
      <b/>
      <sz val="9"/>
      <color rgb="FFFF0000"/>
      <name val="BIZ UDPゴシック"/>
      <family val="3"/>
      <charset val="128"/>
    </font>
    <font>
      <sz val="9"/>
      <color rgb="FFFF0000"/>
      <name val="BIZ UDPゴシック"/>
      <family val="3"/>
      <charset val="128"/>
    </font>
    <font>
      <sz val="8"/>
      <color rgb="FFFF0000"/>
      <name val="BIZ UDPゴシック"/>
      <family val="3"/>
      <charset val="128"/>
    </font>
    <font>
      <sz val="11"/>
      <color rgb="FF000000"/>
      <name val="BIZ UDPゴシック"/>
      <family val="3"/>
      <charset val="128"/>
    </font>
    <font>
      <sz val="11"/>
      <color rgb="FFFF0000"/>
      <name val="BIZ UDPゴシック"/>
      <family val="3"/>
      <charset val="128"/>
    </font>
    <font>
      <sz val="8"/>
      <color rgb="FF000000"/>
      <name val="BIZ UDPゴシック"/>
      <family val="3"/>
      <charset val="128"/>
    </font>
    <font>
      <b/>
      <sz val="10"/>
      <color rgb="FF000000"/>
      <name val="BIZ UDPゴシック"/>
      <family val="3"/>
      <charset val="128"/>
    </font>
    <font>
      <sz val="10"/>
      <color rgb="FF000000"/>
      <name val="BIZ UDPゴシック"/>
      <family val="3"/>
      <charset val="128"/>
    </font>
    <font>
      <u/>
      <sz val="11"/>
      <color rgb="FF0000FF"/>
      <name val="BIZ UDPゴシック"/>
      <family val="3"/>
      <charset val="128"/>
    </font>
  </fonts>
  <fills count="14">
    <fill>
      <patternFill patternType="none"/>
    </fill>
    <fill>
      <patternFill patternType="gray125"/>
    </fill>
    <fill>
      <patternFill patternType="solid">
        <fgColor rgb="FFC0C0C0"/>
        <bgColor rgb="FFFFFFFF"/>
      </patternFill>
    </fill>
    <fill>
      <patternFill patternType="solid">
        <fgColor rgb="FF0066CC"/>
        <bgColor rgb="FFFFFFFF"/>
      </patternFill>
    </fill>
    <fill>
      <patternFill patternType="solid">
        <fgColor rgb="FFCCCCFF"/>
        <bgColor rgb="FFFFFFFF"/>
      </patternFill>
    </fill>
    <fill>
      <patternFill patternType="solid">
        <fgColor rgb="FF99CCFF"/>
        <bgColor rgb="FFFFFFFF"/>
      </patternFill>
    </fill>
    <fill>
      <patternFill patternType="solid">
        <fgColor rgb="FFFFCC99"/>
        <bgColor rgb="FFFFFFFF"/>
      </patternFill>
    </fill>
    <fill>
      <patternFill patternType="solid">
        <fgColor rgb="FFFFCC00"/>
        <bgColor rgb="FFFFFFFF"/>
      </patternFill>
    </fill>
    <fill>
      <patternFill patternType="solid">
        <fgColor rgb="FFFDE9D9"/>
        <bgColor rgb="FFFFFFFF"/>
      </patternFill>
    </fill>
    <fill>
      <patternFill patternType="solid">
        <fgColor rgb="FFFFFFFF"/>
        <bgColor rgb="FFFFFFFF"/>
      </patternFill>
    </fill>
    <fill>
      <patternFill patternType="solid">
        <fgColor rgb="FFFF99CC"/>
        <bgColor rgb="FFFFFFFF"/>
      </patternFill>
    </fill>
    <fill>
      <patternFill patternType="solid">
        <fgColor rgb="FFFF8080"/>
        <bgColor rgb="FFFFFFFF"/>
      </patternFill>
    </fill>
    <fill>
      <patternFill patternType="solid">
        <fgColor theme="5" tint="0.59999389629810485"/>
        <bgColor rgb="FFFFFFFF"/>
      </patternFill>
    </fill>
    <fill>
      <patternFill patternType="solid">
        <fgColor theme="8" tint="0.59999389629810485"/>
        <bgColor rgb="FFFFFFFF"/>
      </patternFill>
    </fill>
  </fills>
  <borders count="72">
    <border>
      <left/>
      <right/>
      <top/>
      <bottom/>
      <diagonal/>
    </border>
    <border>
      <left/>
      <right/>
      <top style="medium">
        <color rgb="FF000000"/>
      </top>
      <bottom/>
      <diagonal/>
    </border>
    <border>
      <left/>
      <right/>
      <top/>
      <bottom style="medium">
        <color rgb="FF000000"/>
      </bottom>
      <diagonal/>
    </border>
    <border>
      <left/>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style="hair">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bottom/>
      <diagonal/>
    </border>
    <border>
      <left style="thin">
        <color rgb="FF000000"/>
      </left>
      <right/>
      <top/>
      <bottom style="hair">
        <color rgb="FF000000"/>
      </bottom>
      <diagonal/>
    </border>
    <border>
      <left/>
      <right/>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style="medium">
        <color rgb="FF000000"/>
      </right>
      <top/>
      <bottom style="hair">
        <color rgb="FF000000"/>
      </bottom>
      <diagonal/>
    </border>
    <border>
      <left style="hair">
        <color rgb="FF000000"/>
      </left>
      <right/>
      <top style="thin">
        <color rgb="FF000000"/>
      </top>
      <bottom/>
      <diagonal/>
    </border>
    <border>
      <left style="hair">
        <color rgb="FF000000"/>
      </left>
      <right/>
      <top/>
      <bottom style="hair">
        <color rgb="FF000000"/>
      </bottom>
      <diagonal/>
    </border>
    <border>
      <left style="thin">
        <color rgb="FF000000"/>
      </left>
      <right style="hair">
        <color rgb="FF000000"/>
      </right>
      <top style="thin">
        <color rgb="FF000000"/>
      </top>
      <bottom/>
      <diagonal/>
    </border>
    <border>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tted">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right style="medium">
        <color rgb="FF000000"/>
      </right>
      <top style="hair">
        <color rgb="FF000000"/>
      </top>
      <bottom style="thin">
        <color rgb="FF000000"/>
      </bottom>
      <diagonal/>
    </border>
    <border>
      <left/>
      <right style="medium">
        <color rgb="FF000000"/>
      </right>
      <top style="hair">
        <color rgb="FF000000"/>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646">
    <xf numFmtId="0" fontId="0" fillId="0" borderId="0" xfId="0"/>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1" xfId="0" applyFont="1" applyBorder="1" applyAlignment="1" applyProtection="1">
      <alignment horizontal="left" vertical="center" indent="1" shrinkToFit="1"/>
      <protection locked="0"/>
    </xf>
    <xf numFmtId="0" fontId="1" fillId="0" borderId="2" xfId="0" applyFont="1" applyBorder="1" applyAlignment="1" applyProtection="1">
      <alignment horizontal="left" vertical="center" indent="1" shrinkToFit="1"/>
      <protection locked="0"/>
    </xf>
    <xf numFmtId="0" fontId="0" fillId="0" borderId="3" xfId="0" applyBorder="1" applyAlignment="1" applyProtection="1">
      <alignment vertical="center"/>
      <protection locked="0"/>
    </xf>
    <xf numFmtId="0" fontId="3" fillId="0" borderId="0" xfId="0" applyFont="1" applyProtection="1">
      <protection locked="0"/>
    </xf>
    <xf numFmtId="0" fontId="3" fillId="0" borderId="0" xfId="0" applyFont="1"/>
    <xf numFmtId="0" fontId="3" fillId="0" borderId="0" xfId="0" applyFont="1" applyAlignment="1">
      <alignment vertical="center"/>
    </xf>
    <xf numFmtId="176" fontId="3" fillId="0" borderId="0" xfId="0" applyNumberFormat="1" applyFont="1" applyProtection="1">
      <protection locked="0"/>
    </xf>
    <xf numFmtId="0" fontId="3" fillId="0" borderId="0" xfId="0" applyFont="1" applyAlignment="1" applyProtection="1">
      <alignment horizontal="center"/>
      <protection locked="0"/>
    </xf>
    <xf numFmtId="0" fontId="4" fillId="0" borderId="0" xfId="0" applyFont="1" applyAlignment="1">
      <alignment vertical="center"/>
    </xf>
    <xf numFmtId="0" fontId="3" fillId="0" borderId="0" xfId="0" applyFont="1" applyAlignment="1" applyProtection="1">
      <alignment vertical="center"/>
      <protection locked="0"/>
    </xf>
    <xf numFmtId="49" fontId="3" fillId="0" borderId="0" xfId="0" applyNumberFormat="1" applyFont="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5" fillId="0" borderId="0" xfId="0" applyFont="1" applyAlignment="1" applyProtection="1">
      <alignment horizontal="center" vertical="top"/>
      <protection locked="0"/>
    </xf>
    <xf numFmtId="0" fontId="5" fillId="0" borderId="7"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176" fontId="3" fillId="0" borderId="0" xfId="0" applyNumberFormat="1" applyFont="1"/>
    <xf numFmtId="0" fontId="3" fillId="0" borderId="0" xfId="0" applyFont="1" applyAlignment="1">
      <alignment horizontal="center"/>
    </xf>
    <xf numFmtId="49" fontId="3" fillId="0" borderId="0" xfId="0" applyNumberFormat="1" applyFont="1" applyAlignment="1">
      <alignment vertical="center"/>
    </xf>
    <xf numFmtId="0" fontId="3" fillId="0" borderId="0" xfId="0" applyFont="1" applyAlignment="1">
      <alignment wrapText="1"/>
    </xf>
    <xf numFmtId="0" fontId="3" fillId="0" borderId="0" xfId="0" applyFont="1" applyAlignment="1" applyProtection="1">
      <alignment wrapText="1"/>
      <protection locked="0"/>
    </xf>
    <xf numFmtId="0" fontId="1" fillId="0" borderId="11" xfId="0" applyFont="1" applyBorder="1" applyAlignment="1" applyProtection="1">
      <alignment vertical="center"/>
      <protection locked="0"/>
    </xf>
    <xf numFmtId="0" fontId="5" fillId="0" borderId="12" xfId="0" applyFont="1" applyBorder="1" applyAlignment="1">
      <alignment vertical="top"/>
    </xf>
    <xf numFmtId="177" fontId="0" fillId="0" borderId="12" xfId="0" applyNumberFormat="1" applyBorder="1" applyAlignment="1" applyProtection="1">
      <alignment vertical="center"/>
      <protection locked="0"/>
    </xf>
    <xf numFmtId="177" fontId="0" fillId="0" borderId="13" xfId="0" applyNumberFormat="1" applyBorder="1" applyAlignment="1" applyProtection="1">
      <alignment vertical="center"/>
      <protection locked="0"/>
    </xf>
    <xf numFmtId="0" fontId="0" fillId="0" borderId="1" xfId="0" applyBorder="1" applyAlignment="1" applyProtection="1">
      <alignment horizontal="center" vertical="center" textRotation="255"/>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center" vertical="center" textRotation="255"/>
      <protection locked="0"/>
    </xf>
    <xf numFmtId="0" fontId="2" fillId="0" borderId="2" xfId="0" applyFont="1"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 fillId="0" borderId="5" xfId="0" applyFont="1" applyBorder="1" applyAlignment="1" applyProtection="1">
      <alignment vertical="center" shrinkToFit="1"/>
      <protection locked="0"/>
    </xf>
    <xf numFmtId="0" fontId="1" fillId="2" borderId="16" xfId="0" applyFont="1" applyFill="1" applyBorder="1" applyAlignment="1" applyProtection="1">
      <alignment vertical="center"/>
      <protection locked="0"/>
    </xf>
    <xf numFmtId="0" fontId="5" fillId="0" borderId="12"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2" xfId="0" applyBorder="1" applyAlignment="1" applyProtection="1">
      <alignment vertical="center" shrinkToFit="1"/>
      <protection locked="0"/>
    </xf>
    <xf numFmtId="0" fontId="5" fillId="0" borderId="12" xfId="0" applyFont="1" applyBorder="1" applyAlignment="1" applyProtection="1">
      <alignment horizontal="center" vertical="top"/>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177" fontId="7" fillId="0" borderId="20" xfId="0" applyNumberFormat="1" applyFont="1" applyBorder="1" applyAlignment="1" applyProtection="1">
      <alignment vertical="center" shrinkToFit="1"/>
      <protection locked="0"/>
    </xf>
    <xf numFmtId="177" fontId="7" fillId="0" borderId="12" xfId="0" applyNumberFormat="1" applyFont="1" applyBorder="1" applyAlignment="1" applyProtection="1">
      <alignment vertical="center" shrinkToFit="1"/>
      <protection locked="0"/>
    </xf>
    <xf numFmtId="0" fontId="0" fillId="4" borderId="21" xfId="0" applyFill="1" applyBorder="1" applyAlignment="1" applyProtection="1">
      <alignment horizontal="center" vertical="center" wrapText="1"/>
      <protection locked="0"/>
    </xf>
    <xf numFmtId="0" fontId="0" fillId="0" borderId="2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4" borderId="19" xfId="0" applyFill="1" applyBorder="1" applyAlignment="1" applyProtection="1">
      <alignment vertical="center" wrapText="1"/>
      <protection locked="0"/>
    </xf>
    <xf numFmtId="0" fontId="0" fillId="0" borderId="0" xfId="0" applyAlignment="1" applyProtection="1">
      <alignment vertical="center"/>
      <protection locked="0"/>
    </xf>
    <xf numFmtId="0" fontId="0" fillId="4" borderId="23" xfId="0" applyFill="1" applyBorder="1" applyAlignment="1" applyProtection="1">
      <alignment vertical="center" wrapText="1"/>
      <protection locked="0"/>
    </xf>
    <xf numFmtId="0" fontId="2" fillId="4" borderId="19" xfId="0" applyFont="1" applyFill="1" applyBorder="1" applyAlignment="1" applyProtection="1">
      <alignment horizontal="center" vertical="center" shrinkToFit="1"/>
      <protection locked="0"/>
    </xf>
    <xf numFmtId="0" fontId="8" fillId="4" borderId="23" xfId="0" applyFont="1" applyFill="1" applyBorder="1" applyAlignment="1" applyProtection="1">
      <alignment vertical="center" wrapText="1"/>
      <protection locked="0"/>
    </xf>
    <xf numFmtId="0" fontId="8" fillId="4" borderId="18" xfId="0" applyFont="1" applyFill="1" applyBorder="1" applyAlignment="1" applyProtection="1">
      <alignment vertical="center" wrapText="1"/>
      <protection locked="0"/>
    </xf>
    <xf numFmtId="0" fontId="0" fillId="4" borderId="21" xfId="0" applyFill="1" applyBorder="1" applyAlignment="1" applyProtection="1">
      <alignment horizontal="center" vertical="center" shrinkToFit="1"/>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9" fillId="4" borderId="29" xfId="0" applyFont="1" applyFill="1" applyBorder="1" applyAlignment="1" applyProtection="1">
      <alignment horizontal="center" vertical="center" wrapText="1"/>
      <protection locked="0"/>
    </xf>
    <xf numFmtId="0" fontId="9" fillId="5" borderId="19" xfId="0" applyFont="1" applyFill="1" applyBorder="1" applyAlignment="1" applyProtection="1">
      <alignment horizontal="center" vertical="center" wrapText="1"/>
      <protection locked="0"/>
    </xf>
    <xf numFmtId="0" fontId="0" fillId="4" borderId="14"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4" borderId="18" xfId="0" applyFill="1" applyBorder="1" applyAlignment="1" applyProtection="1">
      <alignment horizontal="center" vertical="center" shrinkToFit="1"/>
      <protection locked="0"/>
    </xf>
    <xf numFmtId="0" fontId="0" fillId="4" borderId="29" xfId="0" applyFill="1"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31" xfId="0" applyBorder="1" applyAlignment="1" applyProtection="1">
      <alignment vertical="center"/>
      <protection locked="0"/>
    </xf>
    <xf numFmtId="0" fontId="1" fillId="0" borderId="31"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10" fillId="0" borderId="0" xfId="0" applyFont="1" applyAlignment="1" applyProtection="1">
      <alignment vertical="center"/>
      <protection locked="0"/>
    </xf>
    <xf numFmtId="0" fontId="1" fillId="6" borderId="0" xfId="0" applyFont="1" applyFill="1" applyAlignment="1" applyProtection="1">
      <alignment vertical="center"/>
      <protection locked="0"/>
    </xf>
    <xf numFmtId="0" fontId="0" fillId="0" borderId="12" xfId="0" applyBorder="1" applyAlignment="1" applyProtection="1">
      <alignment vertical="center"/>
      <protection locked="0"/>
    </xf>
    <xf numFmtId="0" fontId="0" fillId="4" borderId="7" xfId="0" applyFill="1" applyBorder="1" applyAlignment="1" applyProtection="1">
      <alignment horizontal="center" vertical="center" shrinkToFit="1"/>
      <protection locked="0"/>
    </xf>
    <xf numFmtId="0" fontId="1" fillId="6" borderId="8" xfId="0" applyFont="1" applyFill="1" applyBorder="1" applyAlignment="1" applyProtection="1">
      <alignment vertical="center"/>
      <protection locked="0"/>
    </xf>
    <xf numFmtId="0" fontId="11" fillId="6" borderId="9" xfId="0" applyFont="1" applyFill="1" applyBorder="1" applyAlignment="1" applyProtection="1">
      <alignment vertical="center"/>
      <protection locked="0"/>
    </xf>
    <xf numFmtId="0" fontId="12" fillId="6" borderId="9" xfId="0" applyFont="1" applyFill="1" applyBorder="1" applyAlignment="1" applyProtection="1">
      <alignment vertical="center"/>
      <protection locked="0"/>
    </xf>
    <xf numFmtId="0" fontId="1" fillId="6" borderId="9" xfId="0" applyFont="1" applyFill="1" applyBorder="1" applyAlignment="1" applyProtection="1">
      <alignment vertical="center"/>
      <protection locked="0"/>
    </xf>
    <xf numFmtId="0" fontId="1" fillId="6" borderId="10" xfId="0" applyFont="1" applyFill="1" applyBorder="1" applyAlignment="1" applyProtection="1">
      <alignment vertical="center"/>
      <protection locked="0"/>
    </xf>
    <xf numFmtId="0" fontId="1" fillId="6" borderId="14" xfId="0" applyFont="1" applyFill="1" applyBorder="1" applyAlignment="1" applyProtection="1">
      <alignment vertical="center"/>
      <protection locked="0"/>
    </xf>
    <xf numFmtId="0" fontId="11" fillId="6" borderId="3" xfId="0" applyFont="1" applyFill="1" applyBorder="1" applyAlignment="1" applyProtection="1">
      <alignment vertical="center"/>
      <protection locked="0"/>
    </xf>
    <xf numFmtId="0" fontId="12" fillId="6" borderId="3" xfId="0" applyFont="1" applyFill="1" applyBorder="1" applyAlignment="1" applyProtection="1">
      <alignment vertical="center"/>
      <protection locked="0"/>
    </xf>
    <xf numFmtId="0" fontId="1" fillId="6" borderId="3" xfId="0" applyFont="1" applyFill="1" applyBorder="1" applyAlignment="1" applyProtection="1">
      <alignment vertical="center"/>
      <protection locked="0"/>
    </xf>
    <xf numFmtId="0" fontId="1" fillId="6" borderId="33" xfId="0" applyFont="1" applyFill="1" applyBorder="1" applyAlignment="1" applyProtection="1">
      <alignment vertical="center"/>
      <protection locked="0"/>
    </xf>
    <xf numFmtId="0" fontId="0" fillId="0" borderId="34" xfId="0" applyBorder="1" applyAlignment="1" applyProtection="1">
      <alignment vertical="center"/>
      <protection locked="0"/>
    </xf>
    <xf numFmtId="0" fontId="0" fillId="0" borderId="35" xfId="0" applyBorder="1" applyAlignment="1" applyProtection="1">
      <alignment vertical="center"/>
      <protection locked="0"/>
    </xf>
    <xf numFmtId="0" fontId="1" fillId="0" borderId="3" xfId="0" applyFont="1" applyBorder="1" applyAlignment="1" applyProtection="1">
      <alignment horizontal="left" vertical="center"/>
      <protection locked="0"/>
    </xf>
    <xf numFmtId="0" fontId="1" fillId="0" borderId="36" xfId="0" applyFont="1" applyBorder="1" applyAlignment="1" applyProtection="1">
      <alignment horizontal="left" vertical="center"/>
      <protection locked="0"/>
    </xf>
    <xf numFmtId="0" fontId="13" fillId="6" borderId="1" xfId="0" applyFont="1" applyFill="1" applyBorder="1" applyAlignment="1" applyProtection="1">
      <alignment horizontal="right" vertical="center"/>
      <protection locked="0"/>
    </xf>
    <xf numFmtId="0" fontId="13" fillId="6" borderId="1" xfId="0" applyFont="1" applyFill="1" applyBorder="1" applyAlignment="1" applyProtection="1">
      <alignment vertical="center"/>
      <protection locked="0"/>
    </xf>
    <xf numFmtId="0" fontId="14" fillId="6" borderId="1" xfId="0" applyFont="1" applyFill="1" applyBorder="1" applyAlignment="1" applyProtection="1">
      <alignment vertical="center"/>
      <protection locked="0"/>
    </xf>
    <xf numFmtId="0" fontId="13" fillId="6" borderId="0" xfId="0" applyFont="1" applyFill="1" applyAlignment="1" applyProtection="1">
      <alignment vertical="center"/>
      <protection locked="0"/>
    </xf>
    <xf numFmtId="0" fontId="13" fillId="6" borderId="0" xfId="0" applyFont="1" applyFill="1" applyAlignment="1" applyProtection="1">
      <alignment vertical="center" wrapText="1"/>
      <protection locked="0"/>
    </xf>
    <xf numFmtId="0" fontId="14" fillId="6" borderId="0" xfId="0" applyFont="1" applyFill="1" applyAlignment="1" applyProtection="1">
      <alignment vertical="center" wrapText="1"/>
      <protection locked="0"/>
    </xf>
    <xf numFmtId="0" fontId="8" fillId="2" borderId="15" xfId="0" applyFont="1" applyFill="1" applyBorder="1" applyAlignment="1" applyProtection="1">
      <alignment horizontal="right" vertical="center"/>
      <protection locked="0"/>
    </xf>
    <xf numFmtId="179" fontId="0" fillId="0" borderId="5" xfId="0" applyNumberForma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7" fillId="4" borderId="29" xfId="0" applyFont="1" applyFill="1" applyBorder="1" applyAlignment="1" applyProtection="1">
      <alignment horizontal="center" vertical="center" shrinkToFit="1"/>
      <protection locked="0"/>
    </xf>
    <xf numFmtId="0" fontId="15" fillId="0" borderId="9" xfId="0" applyFont="1" applyBorder="1" applyAlignment="1" applyProtection="1">
      <alignment vertical="center"/>
      <protection locked="0"/>
    </xf>
    <xf numFmtId="0" fontId="15" fillId="0" borderId="37"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15" fillId="0" borderId="38" xfId="0" applyFont="1" applyBorder="1" applyAlignment="1" applyProtection="1">
      <alignment vertical="center"/>
      <protection locked="0"/>
    </xf>
    <xf numFmtId="179" fontId="0" fillId="0" borderId="6" xfId="0" applyNumberFormat="1" applyBorder="1" applyAlignment="1" applyProtection="1">
      <alignment horizontal="center" vertical="center"/>
      <protection locked="0"/>
    </xf>
    <xf numFmtId="0" fontId="7" fillId="0" borderId="0" xfId="0" applyFont="1" applyAlignment="1" applyProtection="1">
      <alignment horizontal="left" vertical="center"/>
      <protection locked="0"/>
    </xf>
    <xf numFmtId="177" fontId="7" fillId="0" borderId="39" xfId="0" applyNumberFormat="1" applyFont="1" applyBorder="1" applyAlignment="1" applyProtection="1">
      <alignment vertical="center" shrinkToFit="1"/>
      <protection locked="0"/>
    </xf>
    <xf numFmtId="177" fontId="7" fillId="0" borderId="9" xfId="0" applyNumberFormat="1" applyFont="1" applyBorder="1" applyAlignment="1" applyProtection="1">
      <alignment vertical="center" shrinkToFit="1"/>
      <protection locked="0"/>
    </xf>
    <xf numFmtId="0" fontId="1" fillId="0" borderId="9" xfId="0" applyFont="1" applyBorder="1" applyAlignment="1" applyProtection="1">
      <alignment vertical="center"/>
      <protection locked="0"/>
    </xf>
    <xf numFmtId="0" fontId="7" fillId="0" borderId="40"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16" fillId="0" borderId="41" xfId="0" applyFont="1" applyBorder="1" applyAlignment="1" applyProtection="1">
      <alignment vertical="center"/>
      <protection locked="0"/>
    </xf>
    <xf numFmtId="0" fontId="16" fillId="0" borderId="42" xfId="0" applyFont="1" applyBorder="1" applyAlignment="1" applyProtection="1">
      <alignment vertical="center"/>
      <protection locked="0"/>
    </xf>
    <xf numFmtId="0" fontId="16" fillId="0" borderId="43" xfId="0" applyFont="1" applyBorder="1" applyAlignment="1" applyProtection="1">
      <alignment vertical="center" wrapText="1"/>
      <protection locked="0"/>
    </xf>
    <xf numFmtId="0" fontId="16" fillId="0" borderId="39" xfId="0" applyFont="1" applyBorder="1" applyAlignment="1" applyProtection="1">
      <alignment vertical="center" wrapText="1"/>
      <protection locked="0"/>
    </xf>
    <xf numFmtId="0" fontId="16" fillId="0" borderId="44" xfId="0" applyFont="1" applyBorder="1" applyAlignment="1" applyProtection="1">
      <alignment horizontal="center" vertical="center" wrapText="1"/>
      <protection locked="0"/>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176" fontId="16" fillId="0" borderId="42" xfId="0" applyNumberFormat="1" applyFont="1" applyBorder="1" applyAlignment="1">
      <alignment horizontal="center" vertical="center"/>
    </xf>
    <xf numFmtId="176" fontId="16" fillId="0" borderId="43" xfId="0" applyNumberFormat="1" applyFont="1" applyBorder="1" applyAlignment="1">
      <alignment horizontal="center" vertical="center"/>
    </xf>
    <xf numFmtId="0" fontId="16" fillId="0" borderId="43" xfId="0" applyFont="1" applyBorder="1" applyAlignment="1">
      <alignment horizontal="center"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16" fillId="0" borderId="48" xfId="0" applyFont="1" applyBorder="1" applyAlignment="1">
      <alignment horizontal="center" vertical="center" wrapText="1" shrinkToFit="1"/>
    </xf>
    <xf numFmtId="0" fontId="16" fillId="7" borderId="8" xfId="0" applyFont="1" applyFill="1" applyBorder="1" applyAlignment="1">
      <alignment horizontal="center" vertical="center" wrapText="1"/>
    </xf>
    <xf numFmtId="0" fontId="17" fillId="0" borderId="49" xfId="0" applyFont="1" applyBorder="1" applyAlignment="1">
      <alignment horizontal="center" vertical="center" wrapText="1"/>
    </xf>
    <xf numFmtId="0" fontId="16" fillId="0" borderId="48" xfId="0" applyFont="1" applyBorder="1" applyAlignment="1">
      <alignment horizontal="center" vertical="center"/>
    </xf>
    <xf numFmtId="0" fontId="16" fillId="0" borderId="10" xfId="0" applyFont="1" applyBorder="1" applyAlignment="1">
      <alignment horizontal="center" vertical="center" wrapText="1"/>
    </xf>
    <xf numFmtId="0" fontId="17" fillId="0" borderId="48" xfId="0" applyFont="1" applyBorder="1" applyAlignment="1">
      <alignment horizontal="center" vertical="center" wrapText="1"/>
    </xf>
    <xf numFmtId="0" fontId="16" fillId="0" borderId="8" xfId="0" applyFont="1" applyBorder="1" applyAlignment="1">
      <alignment horizontal="center" vertical="center"/>
    </xf>
    <xf numFmtId="0" fontId="16" fillId="6" borderId="48" xfId="0" applyFont="1" applyFill="1" applyBorder="1" applyAlignment="1">
      <alignment horizontal="center" vertical="center"/>
    </xf>
    <xf numFmtId="178" fontId="16" fillId="6" borderId="20" xfId="0" applyNumberFormat="1" applyFont="1" applyFill="1" applyBorder="1" applyAlignment="1">
      <alignment horizontal="center" vertical="center" wrapText="1" shrinkToFit="1"/>
    </xf>
    <xf numFmtId="178" fontId="16" fillId="6" borderId="7" xfId="0" applyNumberFormat="1" applyFont="1" applyFill="1" applyBorder="1" applyAlignment="1">
      <alignment horizontal="center" vertical="center" wrapText="1" shrinkToFit="1"/>
    </xf>
    <xf numFmtId="49" fontId="16" fillId="0" borderId="48" xfId="0" applyNumberFormat="1" applyFont="1" applyBorder="1" applyAlignment="1">
      <alignment horizontal="center" vertical="center"/>
    </xf>
    <xf numFmtId="0" fontId="16" fillId="0" borderId="48"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7" fillId="0" borderId="9" xfId="0" applyFont="1" applyBorder="1" applyAlignment="1">
      <alignment horizontal="left" vertical="center" wrapText="1"/>
    </xf>
    <xf numFmtId="178" fontId="16" fillId="0" borderId="9" xfId="0" applyNumberFormat="1" applyFont="1" applyBorder="1" applyAlignment="1">
      <alignment horizontal="center" vertical="center" wrapText="1"/>
    </xf>
    <xf numFmtId="180" fontId="16" fillId="0" borderId="9" xfId="0" applyNumberFormat="1" applyFont="1" applyBorder="1" applyAlignment="1">
      <alignment horizontal="center" vertical="center" wrapText="1"/>
    </xf>
    <xf numFmtId="181" fontId="16"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20" fontId="16" fillId="0" borderId="9" xfId="0" applyNumberFormat="1" applyFont="1" applyBorder="1" applyAlignment="1">
      <alignment horizontal="center" vertical="center" wrapText="1"/>
    </xf>
    <xf numFmtId="0" fontId="16" fillId="0" borderId="9" xfId="0" applyFont="1" applyBorder="1" applyAlignment="1">
      <alignment horizontal="right" vertical="center" wrapText="1"/>
    </xf>
    <xf numFmtId="14" fontId="18" fillId="0" borderId="0" xfId="0" applyNumberFormat="1" applyFont="1" applyAlignment="1">
      <alignment horizontal="center" vertical="center" wrapText="1"/>
    </xf>
    <xf numFmtId="0" fontId="16" fillId="0" borderId="9" xfId="0" applyFont="1" applyBorder="1" applyAlignment="1">
      <alignment horizontal="left" vertical="center" wrapText="1"/>
    </xf>
    <xf numFmtId="178" fontId="16" fillId="0" borderId="9" xfId="0" applyNumberFormat="1" applyFont="1" applyBorder="1" applyAlignment="1">
      <alignment horizontal="left" vertical="center" wrapText="1"/>
    </xf>
    <xf numFmtId="180" fontId="16" fillId="0" borderId="9" xfId="0" applyNumberFormat="1" applyFont="1" applyBorder="1" applyAlignment="1">
      <alignment horizontal="left" vertical="center" wrapText="1"/>
    </xf>
    <xf numFmtId="0" fontId="16" fillId="0" borderId="0" xfId="0" applyFont="1" applyAlignment="1">
      <alignment vertical="center" wrapText="1"/>
    </xf>
    <xf numFmtId="0" fontId="17" fillId="0" borderId="0" xfId="0" applyFont="1" applyAlignment="1">
      <alignment vertical="center"/>
    </xf>
    <xf numFmtId="0" fontId="8" fillId="0" borderId="24" xfId="0" applyFont="1" applyBorder="1" applyAlignment="1" applyProtection="1">
      <alignment vertical="center"/>
      <protection locked="0"/>
    </xf>
    <xf numFmtId="0" fontId="19" fillId="0" borderId="9" xfId="0" applyFont="1" applyBorder="1" applyAlignment="1">
      <alignment horizontal="center" vertical="center" wrapText="1"/>
    </xf>
    <xf numFmtId="49" fontId="16" fillId="0" borderId="9" xfId="0" applyNumberFormat="1" applyFont="1" applyBorder="1" applyAlignment="1">
      <alignment horizontal="center" vertical="center" wrapText="1"/>
    </xf>
    <xf numFmtId="0" fontId="7" fillId="4" borderId="20"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20" fillId="4" borderId="33" xfId="0" applyFont="1" applyFill="1" applyBorder="1" applyAlignment="1" applyProtection="1">
      <alignment horizontal="center" vertical="center" wrapText="1"/>
      <protection locked="0"/>
    </xf>
    <xf numFmtId="0" fontId="20" fillId="4" borderId="50"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1" fillId="8" borderId="20" xfId="0" applyFont="1" applyFill="1" applyBorder="1" applyAlignment="1" applyProtection="1">
      <alignment vertical="center"/>
      <protection locked="0"/>
    </xf>
    <xf numFmtId="0" fontId="11" fillId="8" borderId="12" xfId="0" applyFont="1" applyFill="1" applyBorder="1" applyAlignment="1" applyProtection="1">
      <alignment vertical="center"/>
      <protection locked="0"/>
    </xf>
    <xf numFmtId="0" fontId="12" fillId="8" borderId="12" xfId="0" applyFont="1" applyFill="1" applyBorder="1" applyAlignment="1" applyProtection="1">
      <alignment vertical="center"/>
      <protection locked="0"/>
    </xf>
    <xf numFmtId="0" fontId="1" fillId="8" borderId="12" xfId="0" applyFont="1" applyFill="1" applyBorder="1" applyAlignment="1" applyProtection="1">
      <alignment vertical="center"/>
      <protection locked="0"/>
    </xf>
    <xf numFmtId="0" fontId="1" fillId="8" borderId="51" xfId="0" applyFont="1" applyFill="1" applyBorder="1" applyAlignment="1" applyProtection="1">
      <alignment vertical="center"/>
      <protection locked="0"/>
    </xf>
    <xf numFmtId="0" fontId="0" fillId="0" borderId="0" xfId="0" applyAlignment="1" applyProtection="1">
      <alignment horizontal="left" vertical="center"/>
      <protection locked="0"/>
    </xf>
    <xf numFmtId="0" fontId="0" fillId="3" borderId="14" xfId="0"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4" borderId="48" xfId="0" applyFill="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0" borderId="5"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5" fillId="0" borderId="20" xfId="0" applyFont="1" applyBorder="1" applyAlignment="1">
      <alignment horizontal="center" vertical="top"/>
    </xf>
    <xf numFmtId="0" fontId="5" fillId="0" borderId="12" xfId="0" applyFont="1" applyBorder="1" applyAlignment="1">
      <alignment horizontal="center" vertical="top"/>
    </xf>
    <xf numFmtId="0" fontId="16" fillId="0" borderId="20" xfId="0" applyFont="1" applyBorder="1" applyAlignment="1">
      <alignment horizontal="center" vertical="center"/>
    </xf>
    <xf numFmtId="0" fontId="16" fillId="0" borderId="48" xfId="0" applyFont="1" applyBorder="1" applyAlignment="1">
      <alignment horizontal="center" vertical="center" wrapText="1"/>
    </xf>
    <xf numFmtId="177" fontId="23" fillId="0" borderId="5" xfId="0" applyNumberFormat="1" applyFont="1" applyBorder="1" applyAlignment="1" applyProtection="1">
      <alignment vertical="center" wrapText="1" shrinkToFit="1"/>
      <protection locked="0"/>
    </xf>
    <xf numFmtId="177" fontId="23" fillId="0" borderId="6" xfId="0" applyNumberFormat="1" applyFont="1" applyBorder="1" applyAlignment="1" applyProtection="1">
      <alignment vertical="center" wrapText="1" shrinkToFit="1"/>
      <protection locked="0"/>
    </xf>
    <xf numFmtId="0" fontId="24" fillId="0" borderId="12"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6" fillId="0" borderId="2" xfId="0" applyFont="1" applyBorder="1" applyAlignment="1" applyProtection="1">
      <alignment vertical="center"/>
      <protection locked="0"/>
    </xf>
    <xf numFmtId="0" fontId="25" fillId="6" borderId="1" xfId="0" applyFont="1" applyFill="1" applyBorder="1" applyAlignment="1" applyProtection="1">
      <alignment vertical="center"/>
      <protection locked="0"/>
    </xf>
    <xf numFmtId="0" fontId="25" fillId="6" borderId="0" xfId="0" applyFont="1" applyFill="1" applyAlignment="1" applyProtection="1">
      <alignment vertical="center" wrapText="1"/>
      <protection locked="0"/>
    </xf>
    <xf numFmtId="0" fontId="27" fillId="6" borderId="0" xfId="0" applyFont="1" applyFill="1" applyAlignment="1" applyProtection="1">
      <alignment vertical="center"/>
      <protection locked="0"/>
    </xf>
    <xf numFmtId="0" fontId="25" fillId="2" borderId="1" xfId="0" applyFont="1" applyFill="1" applyBorder="1" applyAlignment="1" applyProtection="1">
      <alignment vertical="center"/>
      <protection locked="0"/>
    </xf>
    <xf numFmtId="0" fontId="28" fillId="0" borderId="0" xfId="0" applyFont="1" applyAlignment="1" applyProtection="1">
      <alignment vertical="center"/>
      <protection locked="0"/>
    </xf>
    <xf numFmtId="0" fontId="16" fillId="8" borderId="8" xfId="0" applyFont="1" applyFill="1" applyBorder="1" applyAlignment="1">
      <alignment horizontal="center" vertical="center" wrapText="1"/>
    </xf>
    <xf numFmtId="0" fontId="1" fillId="0" borderId="12" xfId="0" applyFont="1" applyBorder="1" applyAlignment="1" applyProtection="1">
      <alignment vertical="center"/>
      <protection locked="0"/>
    </xf>
    <xf numFmtId="49" fontId="1" fillId="0" borderId="12"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182" fontId="29" fillId="0" borderId="12" xfId="0" applyNumberFormat="1" applyFont="1" applyBorder="1" applyAlignment="1" applyProtection="1">
      <alignment horizontal="center" vertical="center"/>
      <protection locked="0"/>
    </xf>
    <xf numFmtId="182" fontId="29" fillId="0" borderId="20" xfId="0" applyNumberFormat="1" applyFont="1" applyBorder="1" applyAlignment="1" applyProtection="1">
      <alignment vertical="center"/>
      <protection locked="0"/>
    </xf>
    <xf numFmtId="182" fontId="29" fillId="0" borderId="12" xfId="0" applyNumberFormat="1" applyFont="1" applyBorder="1" applyAlignment="1" applyProtection="1">
      <alignment vertical="center"/>
      <protection locked="0"/>
    </xf>
    <xf numFmtId="182" fontId="29" fillId="9" borderId="12" xfId="0" applyNumberFormat="1"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60" fillId="0" borderId="0" xfId="0" applyFont="1" applyAlignment="1" applyProtection="1">
      <alignment vertical="center"/>
      <protection locked="0"/>
    </xf>
    <xf numFmtId="0" fontId="31" fillId="0" borderId="53" xfId="0" applyFont="1" applyBorder="1" applyAlignment="1" applyProtection="1">
      <alignment horizontal="center" vertical="center"/>
      <protection locked="0"/>
    </xf>
    <xf numFmtId="0" fontId="31" fillId="0" borderId="54" xfId="0" applyFont="1" applyBorder="1" applyAlignment="1" applyProtection="1">
      <alignment horizontal="center" vertical="center"/>
      <protection locked="0"/>
    </xf>
    <xf numFmtId="0" fontId="31" fillId="0" borderId="55" xfId="0" applyFont="1" applyBorder="1" applyAlignment="1" applyProtection="1">
      <alignment horizontal="center" vertical="center"/>
      <protection locked="0"/>
    </xf>
    <xf numFmtId="0" fontId="0" fillId="4" borderId="56" xfId="0" applyFill="1" applyBorder="1" applyAlignment="1" applyProtection="1">
      <alignment horizontal="center" vertical="center" textRotation="255"/>
      <protection locked="0"/>
    </xf>
    <xf numFmtId="0" fontId="0" fillId="4" borderId="57" xfId="0" applyFill="1" applyBorder="1" applyAlignment="1" applyProtection="1">
      <alignment horizontal="center" vertical="center" textRotation="255"/>
      <protection locked="0"/>
    </xf>
    <xf numFmtId="0" fontId="0" fillId="4" borderId="58" xfId="0" applyFill="1" applyBorder="1" applyAlignment="1" applyProtection="1">
      <alignment horizontal="center" vertical="center" textRotation="255"/>
      <protection locked="0"/>
    </xf>
    <xf numFmtId="0" fontId="32" fillId="0" borderId="16"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59" xfId="0" applyFont="1" applyBorder="1" applyAlignment="1" applyProtection="1">
      <alignment horizontal="center" vertical="center" shrinkToFit="1"/>
      <protection locked="0"/>
    </xf>
    <xf numFmtId="0" fontId="29" fillId="0" borderId="30" xfId="0" applyFont="1" applyBorder="1" applyAlignment="1" applyProtection="1">
      <alignment horizontal="left" vertical="center" shrinkToFit="1"/>
      <protection locked="0"/>
    </xf>
    <xf numFmtId="0" fontId="29" fillId="0" borderId="31" xfId="0" applyFont="1" applyBorder="1" applyAlignment="1" applyProtection="1">
      <alignment horizontal="left" vertical="center" shrinkToFit="1"/>
      <protection locked="0"/>
    </xf>
    <xf numFmtId="0" fontId="29" fillId="0" borderId="32" xfId="0" applyFont="1" applyBorder="1" applyAlignment="1" applyProtection="1">
      <alignment horizontal="left" vertical="center" shrinkToFit="1"/>
      <protection locked="0"/>
    </xf>
    <xf numFmtId="0" fontId="0" fillId="4" borderId="48"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4" borderId="19" xfId="0" applyFill="1" applyBorder="1" applyAlignment="1" applyProtection="1">
      <alignment horizontal="center" vertical="center" wrapText="1"/>
      <protection locked="0"/>
    </xf>
    <xf numFmtId="0" fontId="44" fillId="0" borderId="8" xfId="0" applyFont="1" applyBorder="1" applyAlignment="1" applyProtection="1">
      <alignment horizontal="left" vertical="center" wrapText="1" shrinkToFit="1"/>
      <protection locked="0"/>
    </xf>
    <xf numFmtId="0" fontId="0" fillId="0" borderId="9" xfId="0" applyBorder="1"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4" xfId="0"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183" fontId="0" fillId="0" borderId="20" xfId="0" applyNumberFormat="1" applyBorder="1" applyAlignment="1" applyProtection="1">
      <alignment horizontal="center" vertical="center" wrapText="1"/>
      <protection locked="0"/>
    </xf>
    <xf numFmtId="183" fontId="0" fillId="0" borderId="12" xfId="0" applyNumberFormat="1" applyBorder="1" applyAlignment="1" applyProtection="1">
      <alignment horizontal="center" vertical="center" wrapText="1"/>
      <protection locked="0"/>
    </xf>
    <xf numFmtId="0" fontId="0" fillId="4" borderId="2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0" borderId="20"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3" fillId="0" borderId="20" xfId="0" applyFont="1" applyBorder="1" applyAlignment="1">
      <alignment vertical="center"/>
    </xf>
    <xf numFmtId="0" fontId="33" fillId="0" borderId="12" xfId="0" applyFont="1" applyBorder="1" applyAlignment="1">
      <alignment vertical="center"/>
    </xf>
    <xf numFmtId="0" fontId="33" fillId="0" borderId="13" xfId="0" applyFont="1" applyBorder="1" applyAlignment="1">
      <alignment vertical="center"/>
    </xf>
    <xf numFmtId="0" fontId="29" fillId="0" borderId="20"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14" fontId="0" fillId="0" borderId="20" xfId="0" applyNumberFormat="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4" borderId="18" xfId="0" applyFill="1" applyBorder="1" applyAlignment="1" applyProtection="1">
      <alignment horizontal="center" vertical="center" wrapText="1"/>
      <protection locked="0"/>
    </xf>
    <xf numFmtId="0" fontId="0" fillId="0" borderId="20" xfId="0" applyBorder="1" applyAlignment="1" applyProtection="1">
      <alignment horizontal="left" vertical="center" indent="1" shrinkToFit="1"/>
      <protection locked="0"/>
    </xf>
    <xf numFmtId="0" fontId="0" fillId="0" borderId="12"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30" fillId="0" borderId="30" xfId="0" applyNumberFormat="1" applyFont="1" applyBorder="1" applyAlignment="1" applyProtection="1">
      <alignment horizontal="center" vertical="center"/>
      <protection locked="0"/>
    </xf>
    <xf numFmtId="49" fontId="30" fillId="0" borderId="31" xfId="0" applyNumberFormat="1"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14" fontId="0" fillId="0" borderId="12" xfId="0" applyNumberFormat="1" applyBorder="1" applyAlignment="1" applyProtection="1">
      <alignment horizontal="left" vertical="center" wrapText="1"/>
      <protection locked="0"/>
    </xf>
    <xf numFmtId="14" fontId="0" fillId="0" borderId="13" xfId="0" applyNumberFormat="1" applyBorder="1" applyAlignment="1" applyProtection="1">
      <alignment horizontal="left" vertical="center" wrapText="1"/>
      <protection locked="0"/>
    </xf>
    <xf numFmtId="0" fontId="0" fillId="9" borderId="8" xfId="0" applyFill="1" applyBorder="1" applyAlignment="1" applyProtection="1">
      <alignment horizontal="left" vertical="top" wrapText="1" shrinkToFit="1"/>
      <protection locked="0"/>
    </xf>
    <xf numFmtId="0" fontId="0" fillId="9" borderId="9" xfId="0" applyFill="1" applyBorder="1" applyAlignment="1" applyProtection="1">
      <alignment horizontal="left" vertical="top" wrapText="1" shrinkToFit="1"/>
      <protection locked="0"/>
    </xf>
    <xf numFmtId="0" fontId="33" fillId="9" borderId="37" xfId="0" applyFont="1" applyFill="1" applyBorder="1" applyAlignment="1">
      <alignment horizontal="left" vertical="top" wrapText="1" shrinkToFit="1"/>
    </xf>
    <xf numFmtId="0" fontId="0" fillId="9" borderId="15" xfId="0" applyFill="1" applyBorder="1" applyAlignment="1" applyProtection="1">
      <alignment horizontal="left" vertical="top" wrapText="1" shrinkToFit="1"/>
      <protection locked="0"/>
    </xf>
    <xf numFmtId="0" fontId="0" fillId="9" borderId="0" xfId="0" applyFill="1" applyAlignment="1" applyProtection="1">
      <alignment horizontal="left" vertical="top" wrapText="1" shrinkToFit="1"/>
      <protection locked="0"/>
    </xf>
    <xf numFmtId="0" fontId="33" fillId="9" borderId="60" xfId="0" applyFont="1" applyFill="1" applyBorder="1" applyAlignment="1">
      <alignment horizontal="left" vertical="top" wrapText="1" shrinkToFit="1"/>
    </xf>
    <xf numFmtId="0" fontId="33" fillId="0" borderId="15"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60" xfId="0" applyFont="1" applyBorder="1" applyAlignment="1">
      <alignment horizontal="left" vertical="top" wrapText="1" shrinkToFit="1"/>
    </xf>
    <xf numFmtId="0" fontId="33" fillId="0" borderId="14" xfId="0" applyFont="1" applyBorder="1" applyAlignment="1">
      <alignment horizontal="left" vertical="top" wrapText="1" shrinkToFit="1"/>
    </xf>
    <xf numFmtId="0" fontId="33" fillId="0" borderId="3" xfId="0" applyFont="1" applyBorder="1" applyAlignment="1">
      <alignment horizontal="left" vertical="top" wrapText="1" shrinkToFit="1"/>
    </xf>
    <xf numFmtId="0" fontId="33" fillId="0" borderId="36" xfId="0" applyFont="1" applyBorder="1" applyAlignment="1">
      <alignment horizontal="left" vertical="top" wrapText="1" shrinkToFit="1"/>
    </xf>
    <xf numFmtId="0" fontId="0" fillId="0" borderId="8" xfId="0" applyBorder="1" applyAlignment="1" applyProtection="1">
      <alignment horizontal="left" vertical="top" wrapText="1" shrinkToFit="1"/>
      <protection locked="0"/>
    </xf>
    <xf numFmtId="0" fontId="0" fillId="0" borderId="9" xfId="0" applyBorder="1" applyAlignment="1" applyProtection="1">
      <alignment horizontal="left" vertical="top" wrapText="1" shrinkToFit="1"/>
      <protection locked="0"/>
    </xf>
    <xf numFmtId="0" fontId="0" fillId="0" borderId="37" xfId="0" applyBorder="1" applyAlignment="1" applyProtection="1">
      <alignment horizontal="left" vertical="top" wrapText="1" shrinkToFit="1"/>
      <protection locked="0"/>
    </xf>
    <xf numFmtId="0" fontId="0" fillId="0" borderId="15" xfId="0" applyBorder="1" applyAlignment="1" applyProtection="1">
      <alignment horizontal="left" vertical="top" wrapText="1" shrinkToFit="1"/>
      <protection locked="0"/>
    </xf>
    <xf numFmtId="0" fontId="0" fillId="0" borderId="0" xfId="0" applyAlignment="1" applyProtection="1">
      <alignment horizontal="left" vertical="top" wrapText="1" shrinkToFit="1"/>
      <protection locked="0"/>
    </xf>
    <xf numFmtId="0" fontId="0" fillId="0" borderId="60" xfId="0" applyBorder="1" applyAlignment="1" applyProtection="1">
      <alignment horizontal="left" vertical="top" wrapText="1" shrinkToFit="1"/>
      <protection locked="0"/>
    </xf>
    <xf numFmtId="0" fontId="0" fillId="0" borderId="16" xfId="0" applyBorder="1" applyAlignment="1" applyProtection="1">
      <alignment horizontal="left" vertical="top" wrapText="1" shrinkToFit="1"/>
      <protection locked="0"/>
    </xf>
    <xf numFmtId="0" fontId="0" fillId="0" borderId="2" xfId="0" applyBorder="1" applyAlignment="1" applyProtection="1">
      <alignment horizontal="left" vertical="top" wrapText="1" shrinkToFit="1"/>
      <protection locked="0"/>
    </xf>
    <xf numFmtId="0" fontId="0" fillId="0" borderId="59" xfId="0" applyBorder="1" applyAlignment="1" applyProtection="1">
      <alignment horizontal="left" vertical="top" wrapText="1" shrinkToFit="1"/>
      <protection locked="0"/>
    </xf>
    <xf numFmtId="179" fontId="29" fillId="0" borderId="5" xfId="0" applyNumberFormat="1" applyFont="1" applyBorder="1" applyAlignment="1" applyProtection="1">
      <alignment horizontal="center" vertical="center"/>
      <protection locked="0"/>
    </xf>
    <xf numFmtId="0" fontId="0" fillId="0" borderId="12" xfId="0" applyBorder="1" applyAlignment="1" applyProtection="1">
      <alignment horizontal="left" vertical="center"/>
      <protection locked="0"/>
    </xf>
    <xf numFmtId="0" fontId="44" fillId="0" borderId="8" xfId="0" applyFont="1" applyBorder="1" applyAlignment="1">
      <alignment horizontal="left" vertical="top" wrapText="1"/>
    </xf>
    <xf numFmtId="0" fontId="33" fillId="0" borderId="9" xfId="0" applyFont="1" applyBorder="1" applyAlignment="1">
      <alignment horizontal="left" vertical="top" wrapText="1"/>
    </xf>
    <xf numFmtId="0" fontId="33" fillId="0" borderId="37" xfId="0" applyFont="1" applyBorder="1" applyAlignment="1">
      <alignment horizontal="left" vertical="top" wrapText="1"/>
    </xf>
    <xf numFmtId="0" fontId="33" fillId="0" borderId="15" xfId="0" applyFont="1" applyBorder="1" applyAlignment="1">
      <alignment horizontal="left" vertical="top" wrapText="1"/>
    </xf>
    <xf numFmtId="0" fontId="33" fillId="0" borderId="0" xfId="0" applyFont="1" applyAlignment="1">
      <alignment horizontal="left" vertical="top" wrapText="1"/>
    </xf>
    <xf numFmtId="0" fontId="33" fillId="0" borderId="60" xfId="0" applyFont="1" applyBorder="1" applyAlignment="1">
      <alignment horizontal="left" vertical="top" wrapText="1"/>
    </xf>
    <xf numFmtId="179" fontId="36" fillId="0" borderId="63" xfId="0" applyNumberFormat="1" applyFont="1" applyBorder="1" applyAlignment="1" applyProtection="1">
      <alignment vertical="top" wrapText="1"/>
      <protection locked="0"/>
    </xf>
    <xf numFmtId="179" fontId="36" fillId="0" borderId="64" xfId="0" applyNumberFormat="1" applyFont="1" applyBorder="1" applyAlignment="1" applyProtection="1">
      <alignment vertical="top" wrapText="1"/>
      <protection locked="0"/>
    </xf>
    <xf numFmtId="179" fontId="36" fillId="0" borderId="65" xfId="0" applyNumberFormat="1" applyFont="1" applyBorder="1" applyAlignment="1" applyProtection="1">
      <alignment vertical="top" wrapText="1"/>
      <protection locked="0"/>
    </xf>
    <xf numFmtId="179" fontId="36" fillId="0" borderId="15" xfId="0" applyNumberFormat="1" applyFont="1" applyBorder="1" applyAlignment="1" applyProtection="1">
      <alignment vertical="top" wrapText="1"/>
      <protection locked="0"/>
    </xf>
    <xf numFmtId="179" fontId="36" fillId="0" borderId="0" xfId="0" applyNumberFormat="1" applyFont="1" applyAlignment="1" applyProtection="1">
      <alignment vertical="top" wrapText="1"/>
      <protection locked="0"/>
    </xf>
    <xf numFmtId="179" fontId="36" fillId="0" borderId="60" xfId="0" applyNumberFormat="1" applyFont="1" applyBorder="1" applyAlignment="1" applyProtection="1">
      <alignment vertical="top" wrapText="1"/>
      <protection locked="0"/>
    </xf>
    <xf numFmtId="0" fontId="0" fillId="4" borderId="53"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184" fontId="34" fillId="0" borderId="62" xfId="0" applyNumberFormat="1" applyFont="1" applyBorder="1" applyAlignment="1">
      <alignment horizontal="center" vertical="center" shrinkToFit="1"/>
    </xf>
    <xf numFmtId="184" fontId="34" fillId="0" borderId="54" xfId="0" applyNumberFormat="1" applyFont="1" applyBorder="1" applyAlignment="1">
      <alignment horizontal="center" vertical="center" shrinkToFit="1"/>
    </xf>
    <xf numFmtId="184" fontId="34" fillId="0" borderId="55" xfId="0" applyNumberFormat="1" applyFont="1" applyBorder="1" applyAlignment="1">
      <alignment horizontal="center" vertical="center" shrinkToFit="1"/>
    </xf>
    <xf numFmtId="0" fontId="7" fillId="4" borderId="56" xfId="0" applyFont="1" applyFill="1" applyBorder="1" applyAlignment="1" applyProtection="1">
      <alignment horizontal="center" vertical="center" textRotation="255"/>
      <protection locked="0"/>
    </xf>
    <xf numFmtId="0" fontId="33" fillId="0" borderId="57" xfId="0" applyFont="1" applyBorder="1" applyAlignment="1">
      <alignment horizontal="center" vertical="center" textRotation="255"/>
    </xf>
    <xf numFmtId="0" fontId="33" fillId="0" borderId="58" xfId="0" applyFont="1" applyBorder="1" applyAlignment="1">
      <alignment horizontal="center" vertical="center" textRotation="255"/>
    </xf>
    <xf numFmtId="0" fontId="30" fillId="0" borderId="30" xfId="0" applyFont="1" applyBorder="1" applyAlignment="1" applyProtection="1">
      <alignment horizontal="center" vertical="center" shrinkToFit="1"/>
      <protection locked="0"/>
    </xf>
    <xf numFmtId="0" fontId="30" fillId="0" borderId="31" xfId="0" applyFont="1" applyBorder="1" applyAlignment="1" applyProtection="1">
      <alignment horizontal="center" vertical="center" shrinkToFit="1"/>
      <protection locked="0"/>
    </xf>
    <xf numFmtId="0" fontId="30" fillId="0" borderId="32" xfId="0" applyFont="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179" fontId="29" fillId="0" borderId="6"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6" fillId="4" borderId="48"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177" fontId="35" fillId="4" borderId="20" xfId="0" applyNumberFormat="1" applyFont="1" applyFill="1" applyBorder="1" applyAlignment="1" applyProtection="1">
      <alignment horizontal="center" vertical="center"/>
      <protection locked="0"/>
    </xf>
    <xf numFmtId="177" fontId="35" fillId="4" borderId="12" xfId="0" applyNumberFormat="1" applyFont="1" applyFill="1" applyBorder="1" applyAlignment="1" applyProtection="1">
      <alignment horizontal="center" vertical="center"/>
      <protection locked="0"/>
    </xf>
    <xf numFmtId="177" fontId="35" fillId="4" borderId="51" xfId="0" applyNumberFormat="1" applyFont="1" applyFill="1" applyBorder="1" applyAlignment="1" applyProtection="1">
      <alignment horizontal="center" vertical="center"/>
      <protection locked="0"/>
    </xf>
    <xf numFmtId="180" fontId="44" fillId="0" borderId="20" xfId="0" applyNumberFormat="1" applyFont="1" applyBorder="1" applyAlignment="1" applyProtection="1">
      <alignment horizontal="center" vertical="center"/>
      <protection locked="0"/>
    </xf>
    <xf numFmtId="180" fontId="0" fillId="0" borderId="12" xfId="0" applyNumberFormat="1" applyBorder="1" applyAlignment="1" applyProtection="1">
      <alignment horizontal="center" vertical="center"/>
      <protection locked="0"/>
    </xf>
    <xf numFmtId="180" fontId="33" fillId="0" borderId="12" xfId="0" applyNumberFormat="1" applyFont="1" applyBorder="1" applyAlignment="1">
      <alignment vertical="center"/>
    </xf>
    <xf numFmtId="0" fontId="6" fillId="4" borderId="23" xfId="0" applyFont="1" applyFill="1" applyBorder="1" applyAlignment="1" applyProtection="1">
      <alignment horizontal="center" vertical="center" wrapText="1"/>
      <protection locked="0"/>
    </xf>
    <xf numFmtId="0" fontId="33" fillId="0" borderId="23" xfId="0" applyFont="1" applyBorder="1" applyAlignment="1">
      <alignment horizontal="center" vertical="center" wrapText="1"/>
    </xf>
    <xf numFmtId="0" fontId="0" fillId="0" borderId="17" xfId="0" applyBorder="1" applyAlignment="1" applyProtection="1">
      <alignment horizontal="left" vertical="center" indent="1" shrinkToFit="1"/>
      <protection locked="0"/>
    </xf>
    <xf numFmtId="0" fontId="0" fillId="0" borderId="34" xfId="0" applyBorder="1" applyAlignment="1" applyProtection="1">
      <alignment horizontal="left" vertical="center" indent="1" shrinkToFit="1"/>
      <protection locked="0"/>
    </xf>
    <xf numFmtId="0" fontId="0" fillId="0" borderId="35" xfId="0" applyBorder="1" applyAlignment="1" applyProtection="1">
      <alignment horizontal="left" vertical="center" indent="1" shrinkToFit="1"/>
      <protection locked="0"/>
    </xf>
    <xf numFmtId="0" fontId="0" fillId="0" borderId="1" xfId="0"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52"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1" fillId="0" borderId="60" xfId="0" applyFont="1" applyBorder="1" applyAlignment="1" applyProtection="1">
      <alignment horizontal="left" vertical="center"/>
      <protection locked="0"/>
    </xf>
    <xf numFmtId="0" fontId="0" fillId="0" borderId="2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2" fillId="0" borderId="6" xfId="0" applyFont="1" applyBorder="1" applyAlignment="1" applyProtection="1">
      <alignment horizontal="left"/>
      <protection locked="0"/>
    </xf>
    <xf numFmtId="0" fontId="22" fillId="0" borderId="67" xfId="0" applyFont="1" applyBorder="1" applyAlignment="1" applyProtection="1">
      <alignment horizontal="left"/>
      <protection locked="0"/>
    </xf>
    <xf numFmtId="0" fontId="0" fillId="0" borderId="38"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23" fillId="0" borderId="28" xfId="0" applyFont="1" applyBorder="1" applyAlignment="1" applyProtection="1">
      <alignment horizontal="center"/>
      <protection locked="0"/>
    </xf>
    <xf numFmtId="0" fontId="23" fillId="0" borderId="66" xfId="0" applyFont="1" applyBorder="1" applyAlignment="1" applyProtection="1">
      <alignment horizontal="center"/>
      <protection locked="0"/>
    </xf>
    <xf numFmtId="0" fontId="20" fillId="0" borderId="63" xfId="0" applyFont="1" applyBorder="1" applyAlignment="1" applyProtection="1">
      <alignment horizontal="left" vertical="center"/>
      <protection locked="0"/>
    </xf>
    <xf numFmtId="0" fontId="20" fillId="0" borderId="64" xfId="0" applyFont="1" applyBorder="1" applyAlignment="1" applyProtection="1">
      <alignment horizontal="left" vertical="center"/>
      <protection locked="0"/>
    </xf>
    <xf numFmtId="0" fontId="20" fillId="0" borderId="65"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60"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36" xfId="0" applyFont="1"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0" fillId="0" borderId="4" xfId="0" applyBorder="1" applyAlignment="1" applyProtection="1">
      <alignment vertical="center"/>
      <protection locked="0"/>
    </xf>
    <xf numFmtId="0" fontId="33" fillId="0" borderId="5" xfId="0" applyFont="1" applyBorder="1" applyAlignment="1">
      <alignment vertical="center"/>
    </xf>
    <xf numFmtId="0" fontId="33" fillId="0" borderId="11" xfId="0" applyFont="1" applyBorder="1" applyAlignment="1">
      <alignment vertical="center"/>
    </xf>
    <xf numFmtId="0" fontId="8" fillId="4" borderId="23" xfId="0" applyFont="1" applyFill="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8" fillId="0" borderId="3"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37" fillId="4" borderId="30" xfId="0" applyFont="1" applyFill="1" applyBorder="1" applyAlignment="1" applyProtection="1">
      <alignment horizontal="left"/>
      <protection locked="0"/>
    </xf>
    <xf numFmtId="0" fontId="37" fillId="4" borderId="31" xfId="0" applyFont="1" applyFill="1" applyBorder="1" applyAlignment="1" applyProtection="1">
      <alignment horizontal="left"/>
      <protection locked="0"/>
    </xf>
    <xf numFmtId="0" fontId="37" fillId="4" borderId="32" xfId="0" applyFont="1" applyFill="1" applyBorder="1" applyAlignment="1" applyProtection="1">
      <alignment horizontal="left"/>
      <protection locked="0"/>
    </xf>
    <xf numFmtId="0" fontId="8" fillId="0" borderId="25" xfId="0" applyFont="1" applyBorder="1" applyAlignment="1" applyProtection="1">
      <alignment horizontal="left" vertical="center" shrinkToFit="1"/>
      <protection locked="0"/>
    </xf>
    <xf numFmtId="0" fontId="8" fillId="0" borderId="68" xfId="0" applyFont="1" applyBorder="1" applyAlignment="1" applyProtection="1">
      <alignment horizontal="left" vertical="center" shrinkToFit="1"/>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68" xfId="0" applyFont="1" applyFill="1" applyBorder="1" applyAlignment="1" applyProtection="1">
      <alignment horizontal="center" vertical="center"/>
      <protection locked="0"/>
    </xf>
    <xf numFmtId="0" fontId="0" fillId="0" borderId="25"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2" fillId="0" borderId="69" xfId="0" applyFont="1" applyBorder="1" applyAlignment="1" applyProtection="1">
      <alignment horizontal="left" vertical="center" shrinkToFit="1"/>
      <protection locked="0"/>
    </xf>
    <xf numFmtId="0" fontId="8" fillId="4" borderId="26"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69" xfId="0" applyFont="1" applyFill="1" applyBorder="1" applyAlignment="1" applyProtection="1">
      <alignment horizontal="center" vertical="center"/>
      <protection locked="0"/>
    </xf>
    <xf numFmtId="0" fontId="0" fillId="0" borderId="6" xfId="0" applyBorder="1" applyAlignment="1" applyProtection="1">
      <alignment horizontal="left" vertical="center" shrinkToFit="1"/>
      <protection locked="0"/>
    </xf>
    <xf numFmtId="0" fontId="0" fillId="0" borderId="67" xfId="0"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69"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protection locked="0"/>
    </xf>
    <xf numFmtId="0" fontId="1" fillId="0" borderId="28" xfId="0" applyFont="1" applyBorder="1" applyAlignment="1" applyProtection="1">
      <alignment horizontal="left" vertical="center" shrinkToFit="1"/>
      <protection locked="0"/>
    </xf>
    <xf numFmtId="0" fontId="1" fillId="0" borderId="66" xfId="0" applyFont="1" applyBorder="1" applyAlignment="1" applyProtection="1">
      <alignment horizontal="left" vertical="center" shrinkToFit="1"/>
      <protection locked="0"/>
    </xf>
    <xf numFmtId="0" fontId="8" fillId="0" borderId="6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shrinkToFit="1"/>
      <protection locked="0"/>
    </xf>
    <xf numFmtId="0" fontId="8" fillId="4" borderId="2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0" fontId="0" fillId="4" borderId="56" xfId="0" applyFill="1" applyBorder="1" applyAlignment="1" applyProtection="1">
      <alignment horizontal="center" vertical="center" textRotation="255" shrinkToFit="1"/>
      <protection locked="0"/>
    </xf>
    <xf numFmtId="0" fontId="0" fillId="4" borderId="57" xfId="0" applyFill="1" applyBorder="1" applyAlignment="1" applyProtection="1">
      <alignment horizontal="center" vertical="center" textRotation="255" shrinkToFit="1"/>
      <protection locked="0"/>
    </xf>
    <xf numFmtId="0" fontId="0" fillId="4" borderId="58" xfId="0" applyFill="1" applyBorder="1" applyAlignment="1" applyProtection="1">
      <alignment horizontal="center" vertical="center" textRotation="255" shrinkToFit="1"/>
      <protection locked="0"/>
    </xf>
    <xf numFmtId="0" fontId="0" fillId="0" borderId="31" xfId="0" applyBorder="1" applyAlignment="1" applyProtection="1">
      <alignment horizontal="center" vertical="center"/>
      <protection locked="0"/>
    </xf>
    <xf numFmtId="0" fontId="8" fillId="0" borderId="31" xfId="0" applyFont="1" applyBorder="1" applyAlignment="1" applyProtection="1">
      <alignment horizontal="left" vertical="center"/>
      <protection locked="0"/>
    </xf>
    <xf numFmtId="0" fontId="1" fillId="0" borderId="12"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14" fontId="38" fillId="10" borderId="20" xfId="0" applyNumberFormat="1" applyFont="1" applyFill="1" applyBorder="1" applyAlignment="1" applyProtection="1">
      <alignment horizontal="center" vertical="center"/>
      <protection locked="0"/>
    </xf>
    <xf numFmtId="0" fontId="38" fillId="10" borderId="12" xfId="0" applyFont="1" applyFill="1" applyBorder="1" applyAlignment="1" applyProtection="1">
      <alignment horizontal="center" vertical="center"/>
      <protection locked="0"/>
    </xf>
    <xf numFmtId="0" fontId="38" fillId="10" borderId="51" xfId="0" applyFont="1" applyFill="1" applyBorder="1" applyAlignment="1" applyProtection="1">
      <alignment horizontal="center" vertical="center"/>
      <protection locked="0"/>
    </xf>
    <xf numFmtId="0" fontId="59" fillId="0" borderId="34" xfId="0" applyFont="1" applyBorder="1" applyAlignment="1" applyProtection="1">
      <alignment horizontal="center" vertical="center" shrinkToFit="1"/>
      <protection locked="0"/>
    </xf>
    <xf numFmtId="0" fontId="59" fillId="0" borderId="71" xfId="0" applyFont="1" applyBorder="1" applyAlignment="1" applyProtection="1">
      <alignment horizontal="center" vertical="center" shrinkToFit="1"/>
      <protection locked="0"/>
    </xf>
    <xf numFmtId="0" fontId="39" fillId="0" borderId="17" xfId="0" applyFont="1" applyBorder="1" applyAlignment="1" applyProtection="1">
      <alignment horizontal="left" vertical="center"/>
      <protection locked="0"/>
    </xf>
    <xf numFmtId="0" fontId="33" fillId="0" borderId="34" xfId="0" applyFont="1" applyBorder="1" applyAlignment="1">
      <alignment horizontal="left" vertical="center"/>
    </xf>
    <xf numFmtId="0" fontId="33" fillId="0" borderId="35" xfId="0" applyFont="1" applyBorder="1" applyAlignment="1">
      <alignment horizontal="left" vertical="center"/>
    </xf>
    <xf numFmtId="0" fontId="0" fillId="0" borderId="9"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0"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40" fillId="4" borderId="23" xfId="0" applyFont="1" applyFill="1" applyBorder="1" applyAlignment="1" applyProtection="1">
      <alignment horizontal="left" vertical="center" wrapText="1"/>
      <protection locked="0"/>
    </xf>
    <xf numFmtId="0" fontId="40" fillId="4" borderId="18" xfId="0" applyFont="1" applyFill="1" applyBorder="1" applyAlignment="1" applyProtection="1">
      <alignment horizontal="left" vertical="center" wrapText="1"/>
      <protection locked="0"/>
    </xf>
    <xf numFmtId="0" fontId="1" fillId="0" borderId="31" xfId="0" applyFont="1" applyBorder="1" applyAlignment="1" applyProtection="1">
      <alignment horizontal="left" vertical="center" shrinkToFit="1"/>
      <protection locked="0"/>
    </xf>
    <xf numFmtId="0" fontId="0" fillId="0" borderId="13" xfId="0" applyBorder="1" applyAlignment="1" applyProtection="1">
      <alignment horizontal="center" vertical="center" shrinkToFit="1"/>
      <protection locked="0"/>
    </xf>
    <xf numFmtId="0" fontId="0" fillId="0" borderId="13" xfId="0" applyBorder="1" applyAlignment="1" applyProtection="1">
      <alignment horizontal="left" vertical="center"/>
      <protection locked="0"/>
    </xf>
    <xf numFmtId="0" fontId="0" fillId="3" borderId="14"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21" fillId="0" borderId="14"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36" xfId="0" applyFont="1"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3" borderId="2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9" fillId="2" borderId="56" xfId="0" applyFont="1" applyFill="1" applyBorder="1" applyAlignment="1" applyProtection="1">
      <alignment horizontal="center" vertical="center" textRotation="255" wrapText="1" shrinkToFit="1"/>
      <protection locked="0"/>
    </xf>
    <xf numFmtId="0" fontId="9" fillId="2" borderId="57" xfId="0" applyFont="1" applyFill="1" applyBorder="1" applyAlignment="1" applyProtection="1">
      <alignment horizontal="center" vertical="center" textRotation="255" shrinkToFit="1"/>
      <protection locked="0"/>
    </xf>
    <xf numFmtId="0" fontId="9" fillId="2" borderId="58" xfId="0" applyFont="1" applyFill="1" applyBorder="1" applyAlignment="1" applyProtection="1">
      <alignment horizontal="center" vertical="center" textRotation="255" shrinkToFit="1"/>
      <protection locked="0"/>
    </xf>
    <xf numFmtId="0" fontId="8" fillId="2" borderId="0" xfId="0" applyFont="1" applyFill="1" applyAlignment="1" applyProtection="1">
      <alignment horizontal="left" vertical="center"/>
      <protection locked="0"/>
    </xf>
    <xf numFmtId="0" fontId="8" fillId="2" borderId="60"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59" xfId="0" applyFont="1" applyFill="1" applyBorder="1" applyAlignment="1" applyProtection="1">
      <alignment horizontal="left" vertical="center"/>
      <protection locked="0"/>
    </xf>
    <xf numFmtId="0" fontId="0" fillId="11" borderId="53" xfId="0" applyFill="1" applyBorder="1" applyAlignment="1" applyProtection="1">
      <alignment horizontal="center" vertical="center" wrapText="1" shrinkToFit="1"/>
      <protection locked="0"/>
    </xf>
    <xf numFmtId="0" fontId="0" fillId="11" borderId="61" xfId="0" applyFill="1" applyBorder="1" applyAlignment="1" applyProtection="1">
      <alignment horizontal="center" vertical="center" wrapText="1" shrinkToFit="1"/>
      <protection locked="0"/>
    </xf>
    <xf numFmtId="0" fontId="0" fillId="0" borderId="62"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3" borderId="17"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71" xfId="0" applyFill="1" applyBorder="1" applyAlignment="1" applyProtection="1">
      <alignment horizontal="center" vertical="center"/>
      <protection locked="0"/>
    </xf>
    <xf numFmtId="0" fontId="0" fillId="0" borderId="17"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71" xfId="0" applyBorder="1" applyAlignment="1" applyProtection="1">
      <alignment horizontal="center" vertical="center" shrinkToFit="1"/>
      <protection locked="0"/>
    </xf>
    <xf numFmtId="0" fontId="0" fillId="3" borderId="56" xfId="0" applyFill="1" applyBorder="1" applyAlignment="1" applyProtection="1">
      <alignment horizontal="center" vertical="center" textRotation="255" wrapText="1" shrinkToFit="1"/>
      <protection locked="0"/>
    </xf>
    <xf numFmtId="0" fontId="0" fillId="3" borderId="57" xfId="0" applyFill="1" applyBorder="1" applyAlignment="1" applyProtection="1">
      <alignment horizontal="center" vertical="center" textRotation="255" wrapText="1" shrinkToFit="1"/>
      <protection locked="0"/>
    </xf>
    <xf numFmtId="0" fontId="0" fillId="3" borderId="58" xfId="0" applyFill="1" applyBorder="1" applyAlignment="1" applyProtection="1">
      <alignment horizontal="center" vertical="center" textRotation="255" wrapText="1" shrinkToFit="1"/>
      <protection locked="0"/>
    </xf>
    <xf numFmtId="183" fontId="0" fillId="0" borderId="30" xfId="0" applyNumberFormat="1" applyBorder="1" applyAlignment="1">
      <alignment horizontal="center" vertical="center" shrinkToFit="1"/>
    </xf>
    <xf numFmtId="183" fontId="0" fillId="0" borderId="31" xfId="0" applyNumberFormat="1" applyBorder="1" applyAlignment="1">
      <alignment horizontal="center" vertical="center" shrinkToFit="1"/>
    </xf>
    <xf numFmtId="183" fontId="0" fillId="0" borderId="20" xfId="0" applyNumberFormat="1" applyBorder="1" applyAlignment="1" applyProtection="1">
      <alignment horizontal="center" vertical="center" shrinkToFit="1"/>
      <protection locked="0"/>
    </xf>
    <xf numFmtId="183" fontId="0" fillId="0" borderId="12" xfId="0" applyNumberFormat="1" applyBorder="1" applyAlignment="1" applyProtection="1">
      <alignment horizontal="center" vertical="center" shrinkToFit="1"/>
      <protection locked="0"/>
    </xf>
    <xf numFmtId="183" fontId="7" fillId="0" borderId="31" xfId="0" applyNumberFormat="1" applyFont="1" applyBorder="1" applyAlignment="1">
      <alignment horizontal="left" vertical="center" shrinkToFit="1"/>
    </xf>
    <xf numFmtId="183" fontId="7" fillId="0" borderId="32" xfId="0" applyNumberFormat="1" applyFont="1" applyBorder="1" applyAlignment="1">
      <alignment horizontal="left" vertical="center" shrinkToFit="1"/>
    </xf>
    <xf numFmtId="0" fontId="0" fillId="0" borderId="12"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21" fillId="0" borderId="20"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0" fillId="4" borderId="17"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71"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0" fillId="0" borderId="1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6" fillId="2" borderId="22"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0" fillId="2" borderId="1" xfId="0" applyFill="1" applyBorder="1" applyAlignment="1" applyProtection="1">
      <alignment horizontal="right" vertical="center"/>
      <protection locked="0"/>
    </xf>
    <xf numFmtId="0" fontId="28" fillId="2" borderId="1" xfId="0" applyFont="1" applyFill="1" applyBorder="1" applyAlignment="1" applyProtection="1">
      <alignment horizontal="left" vertical="center"/>
      <protection locked="0"/>
    </xf>
    <xf numFmtId="0" fontId="25" fillId="2" borderId="1" xfId="0" applyFont="1" applyFill="1" applyBorder="1" applyAlignment="1" applyProtection="1">
      <alignment horizontal="center"/>
      <protection locked="0"/>
    </xf>
    <xf numFmtId="0" fontId="25" fillId="2" borderId="52" xfId="0" applyFont="1" applyFill="1"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39" fillId="0" borderId="17" xfId="0" applyFont="1" applyBorder="1" applyAlignment="1" applyProtection="1">
      <alignment horizontal="right" vertical="center"/>
      <protection locked="0"/>
    </xf>
    <xf numFmtId="0" fontId="39" fillId="0" borderId="34" xfId="0" applyFont="1" applyBorder="1" applyAlignment="1" applyProtection="1">
      <alignment horizontal="right" vertical="center"/>
      <protection locked="0"/>
    </xf>
    <xf numFmtId="0" fontId="25" fillId="0" borderId="34" xfId="0" applyFont="1" applyBorder="1" applyAlignment="1" applyProtection="1">
      <alignment horizontal="center" vertical="center" shrinkToFit="1"/>
      <protection locked="0"/>
    </xf>
    <xf numFmtId="0" fontId="25" fillId="0" borderId="71" xfId="0" applyFont="1" applyBorder="1" applyAlignment="1" applyProtection="1">
      <alignment horizontal="center" vertical="center" shrinkToFit="1"/>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14" fontId="1" fillId="0" borderId="5" xfId="0" applyNumberFormat="1"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8" fillId="0" borderId="63" xfId="0" applyFont="1" applyBorder="1" applyAlignment="1" applyProtection="1">
      <alignment horizontal="left" vertical="center" wrapText="1"/>
      <protection locked="0"/>
    </xf>
    <xf numFmtId="0" fontId="8" fillId="0" borderId="64"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82" fontId="29" fillId="0" borderId="20" xfId="0" applyNumberFormat="1" applyFont="1" applyBorder="1" applyAlignment="1" applyProtection="1">
      <alignment horizontal="center" vertical="center"/>
      <protection locked="0"/>
    </xf>
    <xf numFmtId="182" fontId="29" fillId="0" borderId="12"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26" xfId="0" applyBorder="1" applyAlignment="1">
      <alignment horizontal="center" vertical="center" shrinkToFit="1"/>
    </xf>
    <xf numFmtId="0" fontId="0" fillId="0" borderId="6" xfId="0" applyBorder="1" applyAlignment="1">
      <alignment horizontal="center" vertical="center" shrinkToFit="1"/>
    </xf>
    <xf numFmtId="0" fontId="0" fillId="0" borderId="69" xfId="0" applyBorder="1" applyAlignment="1">
      <alignment horizontal="center" vertical="center" shrinkToFit="1"/>
    </xf>
    <xf numFmtId="49" fontId="1" fillId="0" borderId="13" xfId="0" applyNumberFormat="1" applyFont="1" applyBorder="1" applyAlignment="1" applyProtection="1">
      <alignment horizontal="center" vertical="center"/>
      <protection locked="0"/>
    </xf>
    <xf numFmtId="177" fontId="0" fillId="0" borderId="26" xfId="0" applyNumberFormat="1" applyBorder="1" applyAlignment="1">
      <alignment horizontal="center" vertical="center"/>
    </xf>
    <xf numFmtId="177" fontId="0" fillId="0" borderId="6" xfId="0" applyNumberFormat="1" applyBorder="1" applyAlignment="1">
      <alignment horizontal="center" vertical="center"/>
    </xf>
    <xf numFmtId="177" fontId="0" fillId="0" borderId="69" xfId="0" applyNumberFormat="1" applyBorder="1" applyAlignment="1">
      <alignment horizontal="center" vertical="center"/>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14" xfId="0" applyBorder="1" applyAlignment="1">
      <alignment horizontal="center" vertical="center" shrinkToFit="1"/>
    </xf>
    <xf numFmtId="0" fontId="0" fillId="0" borderId="3" xfId="0" applyBorder="1" applyAlignment="1">
      <alignment horizontal="center" vertical="center" shrinkToFit="1"/>
    </xf>
    <xf numFmtId="0" fontId="0" fillId="0" borderId="33" xfId="0" applyBorder="1" applyAlignment="1">
      <alignment horizontal="center" vertical="center" shrinkToFit="1"/>
    </xf>
    <xf numFmtId="0" fontId="0" fillId="0" borderId="15"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51" xfId="0" applyBorder="1" applyAlignment="1">
      <alignment horizontal="center" vertical="center"/>
    </xf>
    <xf numFmtId="177" fontId="0" fillId="0" borderId="24" xfId="0" applyNumberFormat="1" applyBorder="1" applyAlignment="1">
      <alignment horizontal="center" vertical="center"/>
    </xf>
    <xf numFmtId="177" fontId="0" fillId="0" borderId="25" xfId="0" applyNumberFormat="1" applyBorder="1" applyAlignment="1">
      <alignment horizontal="center" vertical="center"/>
    </xf>
    <xf numFmtId="177" fontId="0" fillId="0" borderId="68" xfId="0" applyNumberFormat="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68" xfId="0" applyBorder="1" applyAlignment="1">
      <alignment horizontal="center" vertical="center" shrinkToFit="1"/>
    </xf>
    <xf numFmtId="0" fontId="0" fillId="0" borderId="13" xfId="0" applyBorder="1" applyAlignment="1">
      <alignment horizontal="center" vertical="center"/>
    </xf>
    <xf numFmtId="0" fontId="0" fillId="0" borderId="38" xfId="0" applyBorder="1" applyAlignment="1" applyProtection="1">
      <alignment horizontal="center" vertical="center"/>
      <protection locked="0"/>
    </xf>
    <xf numFmtId="179" fontId="35" fillId="0" borderId="27" xfId="0" applyNumberFormat="1" applyFont="1" applyBorder="1" applyAlignment="1" applyProtection="1">
      <alignment horizontal="left" vertical="center" wrapText="1"/>
      <protection locked="0"/>
    </xf>
    <xf numFmtId="179" fontId="41" fillId="0" borderId="28" xfId="0" applyNumberFormat="1" applyFont="1" applyBorder="1" applyAlignment="1" applyProtection="1">
      <alignment horizontal="left" vertical="center" wrapText="1"/>
      <protection locked="0"/>
    </xf>
    <xf numFmtId="179" fontId="41" fillId="0" borderId="3" xfId="0" applyNumberFormat="1" applyFont="1" applyBorder="1" applyAlignment="1" applyProtection="1">
      <alignment horizontal="left" vertical="center" wrapText="1"/>
      <protection locked="0"/>
    </xf>
    <xf numFmtId="179" fontId="41" fillId="0" borderId="36" xfId="0" applyNumberFormat="1" applyFont="1" applyBorder="1" applyAlignment="1" applyProtection="1">
      <alignment horizontal="left" vertical="center" wrapText="1"/>
      <protection locked="0"/>
    </xf>
    <xf numFmtId="177" fontId="0" fillId="0" borderId="20"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179" fontId="29" fillId="0" borderId="12" xfId="0" applyNumberFormat="1" applyFont="1" applyBorder="1" applyAlignment="1" applyProtection="1">
      <alignment horizontal="center" vertical="center"/>
      <protection locked="0"/>
    </xf>
    <xf numFmtId="0" fontId="7" fillId="4" borderId="57" xfId="0" applyFont="1" applyFill="1" applyBorder="1" applyAlignment="1" applyProtection="1">
      <alignment horizontal="center" vertical="center" textRotation="255"/>
      <protection locked="0"/>
    </xf>
    <xf numFmtId="0" fontId="7" fillId="4" borderId="58" xfId="0" applyFont="1" applyFill="1" applyBorder="1" applyAlignment="1" applyProtection="1">
      <alignment horizontal="center" vertical="center" textRotation="255"/>
      <protection locked="0"/>
    </xf>
    <xf numFmtId="0" fontId="0" fillId="0" borderId="60" xfId="0" applyBorder="1" applyAlignment="1" applyProtection="1">
      <alignment horizontal="left" vertical="center" wrapText="1" shrinkToFit="1"/>
      <protection locked="0"/>
    </xf>
    <xf numFmtId="0" fontId="0" fillId="0" borderId="36"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42" fillId="0" borderId="9" xfId="0" applyFont="1" applyBorder="1" applyAlignment="1" applyProtection="1">
      <alignment horizontal="center" vertical="center" wrapText="1" shrinkToFit="1"/>
      <protection locked="0"/>
    </xf>
    <xf numFmtId="0" fontId="42" fillId="0" borderId="37" xfId="0" applyFont="1" applyBorder="1" applyAlignment="1" applyProtection="1">
      <alignment horizontal="center" vertical="center" wrapText="1" shrinkToFit="1"/>
      <protection locked="0"/>
    </xf>
    <xf numFmtId="0" fontId="42" fillId="0" borderId="0" xfId="0" applyFont="1" applyAlignment="1" applyProtection="1">
      <alignment horizontal="center" vertical="center" wrapText="1" shrinkToFit="1"/>
      <protection locked="0"/>
    </xf>
    <xf numFmtId="0" fontId="42" fillId="0" borderId="60" xfId="0" applyFont="1" applyBorder="1" applyAlignment="1" applyProtection="1">
      <alignment horizontal="center" vertical="center" wrapText="1" shrinkToFit="1"/>
      <protection locked="0"/>
    </xf>
    <xf numFmtId="0" fontId="42" fillId="0" borderId="3" xfId="0" applyFont="1" applyBorder="1" applyAlignment="1" applyProtection="1">
      <alignment horizontal="center" vertical="center" wrapText="1" shrinkToFit="1"/>
      <protection locked="0"/>
    </xf>
    <xf numFmtId="0" fontId="42" fillId="0" borderId="36" xfId="0" applyFont="1" applyBorder="1" applyAlignment="1" applyProtection="1">
      <alignment horizontal="center" vertical="center" wrapText="1" shrinkToFit="1"/>
      <protection locked="0"/>
    </xf>
    <xf numFmtId="0" fontId="0" fillId="0" borderId="37" xfId="0" applyBorder="1" applyAlignment="1" applyProtection="1">
      <alignment horizontal="left" vertical="center" wrapText="1" shrinkToFit="1"/>
      <protection locked="0"/>
    </xf>
    <xf numFmtId="0" fontId="0" fillId="0" borderId="16"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21" fillId="0" borderId="20"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21" fillId="0" borderId="13" xfId="0" applyFont="1" applyBorder="1" applyAlignment="1" applyProtection="1">
      <alignment vertical="center"/>
      <protection locked="0"/>
    </xf>
    <xf numFmtId="0" fontId="5" fillId="0" borderId="20" xfId="0" applyFont="1" applyBorder="1" applyAlignment="1">
      <alignment horizontal="center" vertical="top"/>
    </xf>
    <xf numFmtId="0" fontId="5" fillId="0" borderId="12" xfId="0" applyFont="1" applyBorder="1" applyAlignment="1">
      <alignment horizontal="center" vertical="top"/>
    </xf>
    <xf numFmtId="0" fontId="5" fillId="0" borderId="51" xfId="0" applyFont="1" applyBorder="1" applyAlignment="1">
      <alignment horizontal="center" vertical="top"/>
    </xf>
    <xf numFmtId="185" fontId="16" fillId="0" borderId="9" xfId="0" applyNumberFormat="1" applyFont="1" applyBorder="1" applyAlignment="1">
      <alignment horizontal="center" vertical="center" wrapText="1"/>
    </xf>
    <xf numFmtId="0" fontId="16" fillId="0" borderId="20" xfId="0" applyFont="1" applyBorder="1" applyAlignment="1">
      <alignment horizontal="center" vertical="center"/>
    </xf>
    <xf numFmtId="0" fontId="16" fillId="0" borderId="12" xfId="0" applyFont="1" applyBorder="1" applyAlignment="1">
      <alignment horizontal="center" vertical="center"/>
    </xf>
    <xf numFmtId="0" fontId="16" fillId="0" borderId="51" xfId="0" applyFont="1" applyBorder="1" applyAlignment="1">
      <alignment horizontal="center" vertical="center"/>
    </xf>
    <xf numFmtId="0" fontId="16" fillId="0" borderId="4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xf>
    <xf numFmtId="0" fontId="16" fillId="0" borderId="2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9" xfId="0" applyFont="1" applyBorder="1" applyAlignment="1">
      <alignment horizontal="left" vertical="center" wrapText="1"/>
    </xf>
    <xf numFmtId="0" fontId="61" fillId="4" borderId="30" xfId="0" applyFont="1" applyFill="1" applyBorder="1" applyAlignment="1" applyProtection="1">
      <alignment horizontal="left"/>
      <protection locked="0"/>
    </xf>
    <xf numFmtId="0" fontId="61" fillId="4" borderId="31" xfId="0" applyFont="1" applyFill="1" applyBorder="1" applyAlignment="1" applyProtection="1">
      <alignment horizontal="left"/>
      <protection locked="0"/>
    </xf>
    <xf numFmtId="0" fontId="61" fillId="4" borderId="32" xfId="0" applyFont="1" applyFill="1" applyBorder="1" applyAlignment="1" applyProtection="1">
      <alignment horizontal="left"/>
      <protection locked="0"/>
    </xf>
    <xf numFmtId="0" fontId="62" fillId="0" borderId="6" xfId="0" applyFont="1" applyBorder="1" applyAlignment="1" applyProtection="1">
      <alignment horizontal="left" vertical="center" shrinkToFit="1"/>
      <protection locked="0"/>
    </xf>
    <xf numFmtId="0" fontId="62" fillId="0" borderId="69" xfId="0" applyFont="1" applyBorder="1" applyAlignment="1" applyProtection="1">
      <alignment horizontal="left" vertical="center" shrinkToFit="1"/>
      <protection locked="0"/>
    </xf>
    <xf numFmtId="0" fontId="62" fillId="0" borderId="6" xfId="0" applyFont="1" applyBorder="1" applyAlignment="1" applyProtection="1">
      <alignment horizontal="left"/>
      <protection locked="0"/>
    </xf>
    <xf numFmtId="0" fontId="62" fillId="0" borderId="67" xfId="0" applyFont="1" applyBorder="1" applyAlignment="1" applyProtection="1">
      <alignment horizontal="left"/>
      <protection locked="0"/>
    </xf>
    <xf numFmtId="0" fontId="64" fillId="4" borderId="23" xfId="0" applyFont="1" applyFill="1" applyBorder="1" applyAlignment="1" applyProtection="1">
      <alignment horizontal="center" vertical="center" wrapText="1"/>
      <protection locked="0"/>
    </xf>
    <xf numFmtId="0" fontId="64" fillId="4" borderId="19" xfId="0" applyFont="1" applyFill="1" applyBorder="1" applyAlignment="1" applyProtection="1">
      <alignment horizontal="center" vertical="center" wrapText="1"/>
      <protection locked="0"/>
    </xf>
    <xf numFmtId="0" fontId="59" fillId="0" borderId="8" xfId="0" applyFont="1" applyBorder="1" applyAlignment="1" applyProtection="1">
      <alignment vertical="center"/>
      <protection locked="0"/>
    </xf>
    <xf numFmtId="0" fontId="56" fillId="0" borderId="12" xfId="0" applyFont="1" applyBorder="1" applyAlignment="1" applyProtection="1">
      <alignment vertical="center"/>
      <protection locked="0"/>
    </xf>
    <xf numFmtId="0" fontId="67" fillId="0" borderId="9" xfId="0" applyFont="1" applyBorder="1" applyAlignment="1" applyProtection="1">
      <alignment horizontal="center" vertical="center" wrapText="1" shrinkToFit="1"/>
      <protection locked="0"/>
    </xf>
    <xf numFmtId="0" fontId="67" fillId="0" borderId="37" xfId="0" applyFont="1" applyBorder="1" applyAlignment="1" applyProtection="1">
      <alignment horizontal="center" vertical="center" wrapText="1" shrinkToFit="1"/>
      <protection locked="0"/>
    </xf>
    <xf numFmtId="0" fontId="67" fillId="0" borderId="0" xfId="0" applyFont="1" applyAlignment="1" applyProtection="1">
      <alignment horizontal="center" vertical="center" wrapText="1" shrinkToFit="1"/>
      <protection locked="0"/>
    </xf>
    <xf numFmtId="0" fontId="67" fillId="0" borderId="60" xfId="0" applyFont="1" applyBorder="1" applyAlignment="1" applyProtection="1">
      <alignment horizontal="center" vertical="center" wrapText="1" shrinkToFit="1"/>
      <protection locked="0"/>
    </xf>
    <xf numFmtId="0" fontId="67" fillId="0" borderId="3" xfId="0" applyFont="1" applyBorder="1" applyAlignment="1" applyProtection="1">
      <alignment horizontal="center" vertical="center" wrapText="1" shrinkToFit="1"/>
      <protection locked="0"/>
    </xf>
    <xf numFmtId="0" fontId="67" fillId="0" borderId="36" xfId="0" applyFont="1" applyBorder="1" applyAlignment="1" applyProtection="1">
      <alignment horizontal="center" vertical="center" wrapText="1" shrinkToFit="1"/>
      <protection locked="0"/>
    </xf>
    <xf numFmtId="0" fontId="44" fillId="4" borderId="48" xfId="0" applyFont="1" applyFill="1" applyBorder="1" applyAlignment="1" applyProtection="1">
      <alignment horizontal="center" vertical="center" wrapText="1"/>
      <protection locked="0"/>
    </xf>
    <xf numFmtId="0" fontId="9" fillId="12" borderId="19" xfId="0" applyFont="1" applyFill="1" applyBorder="1" applyAlignment="1" applyProtection="1">
      <alignment horizontal="center" vertical="center" wrapText="1"/>
      <protection locked="0"/>
    </xf>
    <xf numFmtId="0" fontId="0" fillId="13" borderId="14" xfId="0" applyFill="1" applyBorder="1" applyAlignment="1" applyProtection="1">
      <alignment horizontal="center" vertical="center"/>
      <protection locked="0"/>
    </xf>
    <xf numFmtId="0" fontId="0" fillId="13" borderId="3" xfId="0" applyFill="1" applyBorder="1" applyAlignment="1" applyProtection="1">
      <alignment horizontal="center" vertical="center"/>
      <protection locked="0"/>
    </xf>
    <xf numFmtId="0" fontId="0" fillId="13" borderId="33" xfId="0" applyFill="1" applyBorder="1" applyAlignment="1" applyProtection="1">
      <alignment horizontal="center" vertical="center"/>
      <protection locked="0"/>
    </xf>
    <xf numFmtId="0" fontId="0" fillId="13" borderId="20" xfId="0" applyFill="1" applyBorder="1" applyAlignment="1" applyProtection="1">
      <alignment horizontal="center" vertical="center"/>
      <protection locked="0"/>
    </xf>
    <xf numFmtId="0" fontId="0" fillId="13" borderId="12" xfId="0" applyFill="1" applyBorder="1" applyAlignment="1" applyProtection="1">
      <alignment horizontal="center" vertical="center"/>
      <protection locked="0"/>
    </xf>
    <xf numFmtId="0" fontId="0" fillId="13" borderId="51" xfId="0" applyFill="1" applyBorder="1" applyAlignment="1" applyProtection="1">
      <alignment horizontal="center" vertical="center"/>
      <protection locked="0"/>
    </xf>
    <xf numFmtId="0" fontId="0" fillId="13" borderId="17" xfId="0" applyFill="1" applyBorder="1" applyAlignment="1" applyProtection="1">
      <alignment horizontal="center" vertical="center"/>
      <protection locked="0"/>
    </xf>
    <xf numFmtId="0" fontId="0" fillId="13" borderId="34" xfId="0" applyFill="1" applyBorder="1" applyAlignment="1" applyProtection="1">
      <alignment horizontal="center" vertical="center"/>
      <protection locked="0"/>
    </xf>
    <xf numFmtId="0" fontId="0" fillId="13" borderId="71" xfId="0" applyFill="1" applyBorder="1" applyAlignment="1" applyProtection="1">
      <alignment horizontal="center" vertical="center"/>
      <protection locked="0"/>
    </xf>
    <xf numFmtId="0" fontId="0" fillId="13" borderId="56" xfId="0" applyFill="1" applyBorder="1" applyAlignment="1" applyProtection="1">
      <alignment horizontal="center" vertical="center" textRotation="255" wrapText="1" shrinkToFit="1"/>
      <protection locked="0"/>
    </xf>
    <xf numFmtId="0" fontId="0" fillId="13" borderId="57" xfId="0" applyFill="1" applyBorder="1" applyAlignment="1" applyProtection="1">
      <alignment horizontal="center" vertical="center" textRotation="255" wrapText="1" shrinkToFit="1"/>
      <protection locked="0"/>
    </xf>
    <xf numFmtId="0" fontId="0" fillId="13" borderId="58" xfId="0" applyFill="1" applyBorder="1" applyAlignment="1" applyProtection="1">
      <alignment horizontal="center" vertical="center" textRotation="255" wrapText="1" shrinkToFit="1"/>
      <protection locked="0"/>
    </xf>
    <xf numFmtId="0" fontId="44" fillId="13" borderId="62" xfId="0" applyFont="1" applyFill="1" applyBorder="1" applyAlignment="1" applyProtection="1">
      <alignment horizontal="center" vertical="center"/>
      <protection locked="0"/>
    </xf>
    <xf numFmtId="0" fontId="0" fillId="13" borderId="54" xfId="0" applyFill="1" applyBorder="1" applyAlignment="1" applyProtection="1">
      <alignment horizontal="center" vertical="center"/>
      <protection locked="0"/>
    </xf>
    <xf numFmtId="0" fontId="0" fillId="13" borderId="55" xfId="0" applyFill="1" applyBorder="1" applyAlignment="1" applyProtection="1">
      <alignment horizontal="center" vertical="center"/>
      <protection locked="0"/>
    </xf>
    <xf numFmtId="0" fontId="0" fillId="13" borderId="14" xfId="0" applyFill="1" applyBorder="1" applyAlignment="1" applyProtection="1">
      <alignment horizontal="center" vertical="center"/>
      <protection locked="0"/>
    </xf>
    <xf numFmtId="0" fontId="0" fillId="13" borderId="7" xfId="0" applyFill="1" applyBorder="1" applyAlignment="1" applyProtection="1">
      <alignment horizontal="center" vertical="center"/>
      <protection locked="0"/>
    </xf>
    <xf numFmtId="0" fontId="0" fillId="13" borderId="17" xfId="0" applyFill="1" applyBorder="1" applyAlignment="1" applyProtection="1">
      <alignment horizontal="center" vertical="center"/>
      <protection locked="0"/>
    </xf>
    <xf numFmtId="0" fontId="68" fillId="2" borderId="56" xfId="0" applyFont="1" applyFill="1" applyBorder="1" applyAlignment="1" applyProtection="1">
      <alignment horizontal="center" vertical="center" textRotation="255" wrapText="1" shrinkToFit="1"/>
      <protection locked="0"/>
    </xf>
    <xf numFmtId="0" fontId="70" fillId="2" borderId="1" xfId="0" applyFont="1" applyFill="1" applyBorder="1" applyAlignment="1" applyProtection="1">
      <alignment vertical="center"/>
      <protection locked="0"/>
    </xf>
    <xf numFmtId="0" fontId="66" fillId="2" borderId="1" xfId="0" applyFont="1" applyFill="1" applyBorder="1" applyAlignment="1" applyProtection="1">
      <alignment vertical="center"/>
      <protection locked="0"/>
    </xf>
    <xf numFmtId="0" fontId="71" fillId="2" borderId="1" xfId="0" applyFont="1" applyFill="1" applyBorder="1" applyAlignment="1" applyProtection="1">
      <alignment vertical="center"/>
      <protection locked="0"/>
    </xf>
    <xf numFmtId="0" fontId="62" fillId="2" borderId="1" xfId="0" applyFont="1" applyFill="1" applyBorder="1" applyAlignment="1" applyProtection="1">
      <alignment vertical="center"/>
      <protection locked="0"/>
    </xf>
    <xf numFmtId="0" fontId="62" fillId="2" borderId="1" xfId="0" applyFont="1" applyFill="1" applyBorder="1" applyProtection="1">
      <protection locked="0"/>
    </xf>
    <xf numFmtId="0" fontId="62" fillId="2" borderId="52" xfId="0" applyFont="1" applyFill="1" applyBorder="1" applyProtection="1">
      <protection locked="0"/>
    </xf>
    <xf numFmtId="0" fontId="68" fillId="2" borderId="57" xfId="0" applyFont="1" applyFill="1" applyBorder="1" applyAlignment="1" applyProtection="1">
      <alignment horizontal="center" vertical="center" textRotation="255" shrinkToFit="1"/>
      <protection locked="0"/>
    </xf>
    <xf numFmtId="0" fontId="70" fillId="2" borderId="15" xfId="0" applyFont="1" applyFill="1" applyBorder="1" applyAlignment="1" applyProtection="1">
      <alignment horizontal="right" vertical="center"/>
      <protection locked="0"/>
    </xf>
    <xf numFmtId="0" fontId="70" fillId="2" borderId="0" xfId="0" applyFont="1" applyFill="1" applyAlignment="1" applyProtection="1">
      <alignment horizontal="left" vertical="center"/>
      <protection locked="0"/>
    </xf>
    <xf numFmtId="0" fontId="70" fillId="2" borderId="60" xfId="0" applyFont="1" applyFill="1" applyBorder="1" applyAlignment="1" applyProtection="1">
      <alignment horizontal="left" vertical="center"/>
      <protection locked="0"/>
    </xf>
    <xf numFmtId="0" fontId="68" fillId="2" borderId="58" xfId="0" applyFont="1" applyFill="1" applyBorder="1" applyAlignment="1" applyProtection="1">
      <alignment horizontal="center" vertical="center" textRotation="255" shrinkToFit="1"/>
      <protection locked="0"/>
    </xf>
    <xf numFmtId="0" fontId="60" fillId="2" borderId="16" xfId="0" applyFont="1" applyFill="1" applyBorder="1" applyAlignment="1" applyProtection="1">
      <alignment vertical="center"/>
      <protection locked="0"/>
    </xf>
    <xf numFmtId="0" fontId="70" fillId="2" borderId="2" xfId="0" applyFont="1" applyFill="1" applyBorder="1" applyAlignment="1" applyProtection="1">
      <alignment horizontal="left" vertical="center"/>
      <protection locked="0"/>
    </xf>
    <xf numFmtId="0" fontId="70" fillId="2" borderId="59" xfId="0" applyFont="1" applyFill="1" applyBorder="1" applyAlignment="1" applyProtection="1">
      <alignment horizontal="left" vertical="center"/>
      <protection locked="0"/>
    </xf>
    <xf numFmtId="0" fontId="69" fillId="2" borderId="22" xfId="0" applyFont="1" applyFill="1" applyBorder="1" applyAlignment="1" applyProtection="1">
      <alignment horizontal="center" vertical="center"/>
      <protection locked="0"/>
    </xf>
    <xf numFmtId="0" fontId="66" fillId="11" borderId="53" xfId="0" applyFont="1" applyFill="1" applyBorder="1" applyAlignment="1" applyProtection="1">
      <alignment horizontal="center" vertical="center" wrapText="1" shrinkToFit="1"/>
      <protection locked="0"/>
    </xf>
    <xf numFmtId="0" fontId="66" fillId="11" borderId="61" xfId="0" applyFont="1" applyFill="1" applyBorder="1" applyAlignment="1" applyProtection="1">
      <alignment horizontal="center" vertical="center" wrapText="1" shrinkToFit="1"/>
      <protection locked="0"/>
    </xf>
  </cellXfs>
  <cellStyles count="1">
    <cellStyle name="標準" xfId="0" builtinId="0"/>
  </cellStyles>
  <dxfs count="164">
    <dxf>
      <font>
        <b/>
        <i val="0"/>
        <color rgb="FFFF0000"/>
      </font>
      <fill>
        <patternFill patternType="solid">
          <bgColor rgb="FFFFCCCC"/>
        </patternFill>
      </fill>
    </dxf>
    <dxf>
      <font>
        <b/>
        <i val="0"/>
        <color rgb="FFFF0000"/>
      </font>
      <fill>
        <patternFill patternType="solid">
          <bgColor rgb="FFFFCCCC"/>
        </patternFill>
      </fill>
    </dxf>
    <dxf>
      <fill>
        <patternFill patternType="solid">
          <bgColor rgb="FFFF0000"/>
        </patternFill>
      </fill>
    </dxf>
    <dxf>
      <fill>
        <patternFill patternType="solid">
          <bgColor rgb="FFFF0000"/>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color rgb="FF000000"/>
      </font>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CC"/>
        </patternFill>
      </fill>
    </dxf>
    <dxf>
      <fill>
        <patternFill patternType="solid">
          <bgColor rgb="FFFFFF99"/>
        </patternFill>
      </fill>
    </dxf>
    <dxf>
      <fill>
        <patternFill patternType="solid">
          <bgColor rgb="FFFFFF99"/>
        </patternFill>
      </fill>
    </dxf>
    <dxf>
      <font>
        <color rgb="FF000000"/>
      </font>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strike val="0"/>
        <color rgb="FF000000"/>
      </font>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color rgb="FF000000"/>
      </font>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CC"/>
        </patternFill>
      </fill>
    </dxf>
    <dxf>
      <fill>
        <patternFill patternType="solid">
          <bgColor rgb="FFFFFF99"/>
        </patternFill>
      </fill>
    </dxf>
    <dxf>
      <fill>
        <patternFill patternType="solid">
          <bgColor rgb="FFFFFF99"/>
        </patternFill>
      </fill>
    </dxf>
    <dxf>
      <font>
        <color rgb="FF000000"/>
      </font>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strike val="0"/>
        <color rgb="FF000000"/>
      </font>
      <fill>
        <patternFill patternType="solid">
          <bgColor rgb="FFFFFF99"/>
        </patternFill>
      </fill>
    </dxf>
    <dxf>
      <fill>
        <patternFill patternType="solid">
          <bgColor rgb="FFFFFF99"/>
        </patternFill>
      </fill>
    </dxf>
    <dxf>
      <fill>
        <patternFill patternType="solid">
          <bgColor rgb="FFFFFF99"/>
        </patternFill>
      </fill>
    </dxf>
    <dxf>
      <fill>
        <patternFill>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strike/>
      </font>
      <fill>
        <patternFill>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s>
  <tableStyles count="0" defaultTableStyle="TableStyleMedium9"/>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55</xdr:col>
      <xdr:colOff>161925</xdr:colOff>
      <xdr:row>93</xdr:row>
      <xdr:rowOff>114300</xdr:rowOff>
    </xdr:from>
    <xdr:to>
      <xdr:col>56</xdr:col>
      <xdr:colOff>114300</xdr:colOff>
      <xdr:row>101</xdr:row>
      <xdr:rowOff>171450</xdr:rowOff>
    </xdr:to>
    <xdr:sp macro="" textlink="">
      <xdr:nvSpPr>
        <xdr:cNvPr id="30144" name="右中かっこ 6">
          <a:extLst>
            <a:ext uri="{FF2B5EF4-FFF2-40B4-BE49-F238E27FC236}">
              <a16:creationId xmlns:a16="http://schemas.microsoft.com/office/drawing/2014/main" id="{F1F4F1C5-6FFB-412B-BC4F-15518AD52361}"/>
            </a:ext>
          </a:extLst>
        </xdr:cNvPr>
        <xdr:cNvSpPr>
          <a:spLocks/>
        </xdr:cNvSpPr>
      </xdr:nvSpPr>
      <xdr:spPr bwMode="auto">
        <a:xfrm>
          <a:off x="8058150" y="24564975"/>
          <a:ext cx="285750" cy="2038350"/>
        </a:xfrm>
        <a:prstGeom prst="rightBrace">
          <a:avLst>
            <a:gd name="adj1" fmla="val 10568"/>
            <a:gd name="adj2" fmla="val 50000"/>
          </a:avLst>
        </a:prstGeom>
        <a:ln w="57150">
          <a:solidFill>
            <a:schemeClr val="accent5">
              <a:lumMod val="60000"/>
              <a:lumOff val="40000"/>
            </a:schemeClr>
          </a:solidFill>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a:lstStyle/>
        <a:p>
          <a:endParaRPr lang="ja-JP" altLang="en-US"/>
        </a:p>
      </xdr:txBody>
    </xdr:sp>
    <xdr:clientData/>
  </xdr:twoCellAnchor>
  <xdr:twoCellAnchor>
    <xdr:from>
      <xdr:col>56</xdr:col>
      <xdr:colOff>228381</xdr:colOff>
      <xdr:row>94</xdr:row>
      <xdr:rowOff>216478</xdr:rowOff>
    </xdr:from>
    <xdr:to>
      <xdr:col>63</xdr:col>
      <xdr:colOff>164523</xdr:colOff>
      <xdr:row>99</xdr:row>
      <xdr:rowOff>233796</xdr:rowOff>
    </xdr:to>
    <xdr:sp macro="" textlink="">
      <xdr:nvSpPr>
        <xdr:cNvPr id="4" name="テキスト ボックス 3">
          <a:extLst>
            <a:ext uri="{FF2B5EF4-FFF2-40B4-BE49-F238E27FC236}">
              <a16:creationId xmlns:a16="http://schemas.microsoft.com/office/drawing/2014/main" id="{034C0D0A-80B7-4463-B438-7A0B53BEDF25}"/>
            </a:ext>
          </a:extLst>
        </xdr:cNvPr>
        <xdr:cNvSpPr txBox="1"/>
      </xdr:nvSpPr>
      <xdr:spPr>
        <a:xfrm>
          <a:off x="8333290" y="24548523"/>
          <a:ext cx="4499483" cy="126422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インターンシップでの事務連絡、書類送付等をさせて頂く際のご担当者名をご記入ください。</a:t>
          </a:r>
          <a:endParaRPr lang="ja-JP" altLang="ja-JP" sz="1100">
            <a:effectLst/>
            <a:latin typeface="BIZ UDPゴシック" panose="020B0400000000000000" pitchFamily="50" charset="-128"/>
            <a:ea typeface="BIZ UDPゴシック" panose="020B0400000000000000" pitchFamily="50" charset="-128"/>
          </a:endParaRPr>
        </a:p>
        <a:p>
          <a:pPr>
            <a:lnSpc>
              <a:spcPts val="1200"/>
            </a:lnSpc>
          </a:pP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学校担当者・フォーラム事務局担当のみ使用させていただきます。</a:t>
          </a:r>
          <a:endParaRPr lang="ja-JP" altLang="ja-JP" sz="1100">
            <a:effectLst/>
            <a:latin typeface="BIZ UDPゴシック" panose="020B0400000000000000" pitchFamily="50" charset="-128"/>
            <a:ea typeface="BIZ UDPゴシック" panose="020B0400000000000000" pitchFamily="50" charset="-128"/>
          </a:endParaRPr>
        </a:p>
        <a:p>
          <a:pPr>
            <a:lnSpc>
              <a:spcPts val="1100"/>
            </a:lnSpc>
          </a:pP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（学生へは受入れが決定するまで</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お知らせは</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いたしません）</a:t>
          </a:r>
          <a:endParaRPr lang="ja-JP" altLang="ja-JP" sz="11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266700</xdr:colOff>
      <xdr:row>40</xdr:row>
      <xdr:rowOff>95250</xdr:rowOff>
    </xdr:to>
    <xdr:sp macro="" textlink="">
      <xdr:nvSpPr>
        <xdr:cNvPr id="2" name="テキスト ボックス 1">
          <a:extLst>
            <a:ext uri="{FF2B5EF4-FFF2-40B4-BE49-F238E27FC236}">
              <a16:creationId xmlns:a16="http://schemas.microsoft.com/office/drawing/2014/main" id="{482319D1-E1DC-49D7-9B7E-76C51F54B9B9}"/>
            </a:ext>
            <a:ext uri="{147F2762-F138-4A5C-976F-8EAC2B608ADB}">
              <a16:predDERef xmlns:a16="http://schemas.microsoft.com/office/drawing/2014/main" pred="{F1F4F1C5-6FFB-412B-BC4F-15518AD52361}"/>
            </a:ext>
          </a:extLst>
        </xdr:cNvPr>
        <xdr:cNvSpPr txBox="1"/>
      </xdr:nvSpPr>
      <xdr:spPr>
        <a:xfrm>
          <a:off x="685800" y="685800"/>
          <a:ext cx="7124700" cy="62674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nSpc>
              <a:spcPts val="1100"/>
            </a:lnSpc>
          </a:pPr>
          <a:r>
            <a:rPr lang="ja-JP" altLang="en-US" sz="1100" b="0" i="0" u="sng" strike="noStrike">
              <a:solidFill>
                <a:srgbClr val="FF0000"/>
              </a:solidFill>
              <a:effectLst/>
              <a:latin typeface="BIZ UDPゴシック" panose="020B0400000000000000" pitchFamily="50" charset="-128"/>
              <a:ea typeface="BIZ UDPゴシック" panose="020B0400000000000000" pitchFamily="50" charset="-128"/>
              <a:cs typeface="+mn-cs"/>
            </a:rPr>
            <a:t>★学校別学科・学部等一覧（対象学部等参考資料）</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九州工業大学</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○工学部</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・建設社会工学科　・機械知能工学科　・宇宙システム工学科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・電気電子工学科　・応用化学科　・マテリアル工学科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○大学院工学府</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［博士前期課程］　・工学専攻</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［博士後期課程］　・工学専攻</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○情報工学部</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・情報・通信工学科　・知的システム工学科　・物理情報工学科　・生命化学情報工学科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○大学院情報工学府</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［博士前期課程］</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・先端情報工学専攻  ・学際情報工学専攻　・情報創成工学専攻</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［博士後期課程］　・情報工学専攻</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○大学院生命体工学研究科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［博士前期課程］・生体機能応用工学専攻　・人間知能システム工学専攻</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［博士後期課程］・生命体工学専攻</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北九州市立大学</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○国際環境工学部</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・エネルギー循環化学科　　・機械システム工学科　　・情報メディア工学科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・建築デザイン学科　　　　・環境生命工学科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○大学院国際環境工学研究科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・環境システム専攻　　　　・環境工学専攻　　　　　・情報工学専攻</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北九州工業高等専門学校</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○本科：生産デザイン工学科</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・機械創造システムコース　・知能ロボットシステムコース　・電気電子コース</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・情報システムコース　・物質化学コース</a:t>
          </a:r>
        </a:p>
        <a:p>
          <a:pPr>
            <a:lnSpc>
              <a:spcPts val="1100"/>
            </a:lnSpc>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○専攻科：生産デザイン工学専攻</a:t>
          </a:r>
        </a:p>
        <a:p>
          <a:pPr>
            <a:lnSpc>
              <a:spcPts val="1100"/>
            </a:lnSpc>
          </a:pPr>
          <a:endPar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100"/>
            </a:lnSpc>
          </a:pP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早稲田大学</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○大学院情報生産システム研究科　　・情報生産システム工学専攻</a:t>
          </a:r>
        </a:p>
        <a:p>
          <a:pPr>
            <a:lnSpc>
              <a:spcPts val="1100"/>
            </a:lnSpc>
          </a:pP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産業医科大学</a:t>
          </a:r>
          <a: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○産業保健学部　環境マネジメント学科</a:t>
          </a:r>
          <a:endParaRPr kumimoji="1" lang="ja-JP" altLang="en-US" sz="1100" b="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161925</xdr:colOff>
      <xdr:row>94</xdr:row>
      <xdr:rowOff>114300</xdr:rowOff>
    </xdr:from>
    <xdr:to>
      <xdr:col>56</xdr:col>
      <xdr:colOff>114300</xdr:colOff>
      <xdr:row>102</xdr:row>
      <xdr:rowOff>171450</xdr:rowOff>
    </xdr:to>
    <xdr:sp macro="" textlink="">
      <xdr:nvSpPr>
        <xdr:cNvPr id="29414" name="右中かっこ 6">
          <a:extLst>
            <a:ext uri="{FF2B5EF4-FFF2-40B4-BE49-F238E27FC236}">
              <a16:creationId xmlns:a16="http://schemas.microsoft.com/office/drawing/2014/main" id="{BCDD32BC-8D95-443C-AD17-454BDE359A29}"/>
            </a:ext>
          </a:extLst>
        </xdr:cNvPr>
        <xdr:cNvSpPr>
          <a:spLocks/>
        </xdr:cNvSpPr>
      </xdr:nvSpPr>
      <xdr:spPr bwMode="auto">
        <a:xfrm>
          <a:off x="8058150" y="24384000"/>
          <a:ext cx="285750" cy="2038350"/>
        </a:xfrm>
        <a:prstGeom prst="rightBrace">
          <a:avLst>
            <a:gd name="adj1" fmla="val 10568"/>
            <a:gd name="adj2" fmla="val 50000"/>
          </a:avLst>
        </a:prstGeom>
        <a:solidFill>
          <a:srgbClr xmlns:mc="http://schemas.openxmlformats.org/markup-compatibility/2006" xmlns:a14="http://schemas.microsoft.com/office/drawing/2010/main" val="FFFFFF" mc:Ignorable="a14" a14:legacySpreadsheetColorIndex="65"/>
        </a:solidFill>
        <a:ln w="9525" algn="ctr">
          <a:solidFill>
            <a:srgbClr val="000000"/>
          </a:solidFill>
          <a:round/>
          <a:headEnd/>
          <a:tailEnd/>
        </a:ln>
        <a:effectLst>
          <a:prstShdw prst="shdw17" dist="17961" dir="2700000">
            <a:srgbClr val="000000"/>
          </a:prstShdw>
        </a:effectLst>
      </xdr:spPr>
    </xdr:sp>
    <xdr:clientData/>
  </xdr:twoCellAnchor>
  <xdr:twoCellAnchor>
    <xdr:from>
      <xdr:col>55</xdr:col>
      <xdr:colOff>321869</xdr:colOff>
      <xdr:row>59</xdr:row>
      <xdr:rowOff>247217</xdr:rowOff>
    </xdr:from>
    <xdr:to>
      <xdr:col>64</xdr:col>
      <xdr:colOff>632114</xdr:colOff>
      <xdr:row>88</xdr:row>
      <xdr:rowOff>225137</xdr:rowOff>
    </xdr:to>
    <xdr:sp macro="" textlink="">
      <xdr:nvSpPr>
        <xdr:cNvPr id="3" name="テキスト ボックス 2">
          <a:extLst>
            <a:ext uri="{FF2B5EF4-FFF2-40B4-BE49-F238E27FC236}">
              <a16:creationId xmlns:a16="http://schemas.microsoft.com/office/drawing/2014/main" id="{F4216F78-A5AF-4C6B-B7D3-1B3811A13F5F}"/>
            </a:ext>
          </a:extLst>
        </xdr:cNvPr>
        <xdr:cNvSpPr txBox="1"/>
      </xdr:nvSpPr>
      <xdr:spPr>
        <a:xfrm>
          <a:off x="8218094" y="15972992"/>
          <a:ext cx="6187170" cy="703594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nSpc>
              <a:spcPts val="1100"/>
            </a:lnSpc>
          </a:pPr>
          <a:r>
            <a:rPr lang="ja-JP" altLang="en-US" sz="1050" b="1" i="0" u="sng" strike="noStrike">
              <a:solidFill>
                <a:srgbClr val="FF0000"/>
              </a:solidFill>
              <a:effectLst/>
              <a:latin typeface="メイリオ" panose="020B0604030504040204" pitchFamily="50" charset="-128"/>
              <a:ea typeface="メイリオ" panose="020B0604030504040204" pitchFamily="50" charset="-128"/>
              <a:cs typeface="+mn-cs"/>
            </a:rPr>
            <a:t>★学校別学科・学部等一覧（対象学部等参考資料）</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九州工業大学</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 </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○工学部</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・建設社会工学科　・機械知能工学科　・宇宙システム工学科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・電気電子工学科　・応用化学科　・マテリアル工学科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○大学院工学府</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［博士前期課程］</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・機械知能工学専攻　・建設社会工学専攻　・電気電子工学専攻　・物質工学専攻</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［博士後期課程］　・工学専攻</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○情報工学部</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・情報・通信工学科　・知的システム工学科　・物理情報工学科　・生命化学情報工学科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○大学院情報工学府</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［博士前期課程］</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・先端情報工学専攻  ・学際情報工学専攻　・情報創成工学専攻</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［博士後期課程］　・情報工学専攻</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○大学院生命体工学研究科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［博士前期課程］・生体機能応用工学専攻　・人間知能システム工学専攻</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［博士後期課程］・生命体工学専攻</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北九州市立大学</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 </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○国際環境工学部</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・エネルギー循環化学科　　・機械システム工学科　　・情報メディア工学科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・建築デザイン学科　　　　・環境生命工学科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○大学院国際環境工学研究科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・環境システム専攻　　　　・環境工学専攻　　　　　・情報工学専攻</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西日本工業大学</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 </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○工学部 総合システム工学科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・機械工学系機械ｺｰｽ　・機械工学系機械設計</a:t>
          </a:r>
          <a:r>
            <a:rPr lang="ja-JP" altLang="ja-JP" sz="1100" b="1" i="0">
              <a:solidFill>
                <a:schemeClr val="dk1"/>
              </a:solidFill>
              <a:effectLst/>
              <a:latin typeface="メイリオ" panose="020B0604030504040204" pitchFamily="50" charset="-128"/>
              <a:ea typeface="メイリオ" panose="020B0604030504040204" pitchFamily="50" charset="-128"/>
              <a:cs typeface="+mn-cs"/>
            </a:rPr>
            <a:t>ｺｰｽ</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・機械工学系設備保全</a:t>
          </a:r>
          <a:r>
            <a:rPr lang="ja-JP" altLang="ja-JP" sz="1100" b="1" i="0">
              <a:solidFill>
                <a:schemeClr val="dk1"/>
              </a:solidFill>
              <a:effectLst/>
              <a:latin typeface="メイリオ" panose="020B0604030504040204" pitchFamily="50" charset="-128"/>
              <a:ea typeface="メイリオ" panose="020B0604030504040204" pitchFamily="50" charset="-128"/>
              <a:cs typeface="+mn-cs"/>
            </a:rPr>
            <a:t>ｺｰｽ</a:t>
          </a:r>
          <a:endPar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・電気情報工学系電気電子</a:t>
          </a:r>
          <a:r>
            <a:rPr lang="ja-JP" altLang="ja-JP" sz="1100" b="1" i="0">
              <a:solidFill>
                <a:schemeClr val="dk1"/>
              </a:solidFill>
              <a:effectLst/>
              <a:latin typeface="メイリオ" panose="020B0604030504040204" pitchFamily="50" charset="-128"/>
              <a:ea typeface="メイリオ" panose="020B0604030504040204" pitchFamily="50" charset="-128"/>
              <a:cs typeface="+mn-cs"/>
            </a:rPr>
            <a:t>ｺｰｽ</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・電気情報工学系知能制御</a:t>
          </a:r>
          <a:r>
            <a:rPr lang="ja-JP" altLang="ja-JP" sz="1100" b="1" i="0">
              <a:solidFill>
                <a:schemeClr val="dk1"/>
              </a:solidFill>
              <a:effectLst/>
              <a:latin typeface="メイリオ" panose="020B0604030504040204" pitchFamily="50" charset="-128"/>
              <a:ea typeface="メイリオ" panose="020B0604030504040204" pitchFamily="50" charset="-128"/>
              <a:cs typeface="+mn-cs"/>
            </a:rPr>
            <a:t>ｺｰｽ</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・電気情報工学系情報</a:t>
          </a:r>
          <a:r>
            <a:rPr lang="ja-JP" altLang="ja-JP" sz="1100" b="1" i="0">
              <a:solidFill>
                <a:schemeClr val="dk1"/>
              </a:solidFill>
              <a:effectLst/>
              <a:latin typeface="メイリオ" panose="020B0604030504040204" pitchFamily="50" charset="-128"/>
              <a:ea typeface="メイリオ" panose="020B0604030504040204" pitchFamily="50" charset="-128"/>
              <a:cs typeface="+mn-cs"/>
            </a:rPr>
            <a:t>ｺｰｽ</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a:t>
          </a:r>
          <a:endPar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・土木工学系</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○デザイン学部　　　・建築学科　・情報デザイン学科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○大学院工学研究科　・生産システム　　・環境システム</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北九州工業高等専門学校</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○本科：生産デザイン工学科</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・機械創造システムコース　・知能ロボットシステムコース　・電気電子コース</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・情報システムコース　・物質化学コース</a:t>
          </a:r>
        </a:p>
        <a:p>
          <a:pPr>
            <a:lnSpc>
              <a:spcPts val="1100"/>
            </a:lnSpc>
          </a:pP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○専攻科：生産デザイン工学専攻</a:t>
          </a:r>
        </a:p>
        <a:p>
          <a:pPr>
            <a:lnSpc>
              <a:spcPts val="1100"/>
            </a:lnSpc>
          </a:pPr>
          <a:endPar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endParaRP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早稲田大学</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○大学院情報生産システム研究科　　・情報生産システム工学専攻</a:t>
          </a:r>
        </a:p>
        <a:p>
          <a:pPr>
            <a:lnSpc>
              <a:spcPts val="1100"/>
            </a:lnSpc>
          </a:pP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産業医科大学</a:t>
          </a:r>
          <a:r>
            <a:rPr lang="en-US" altLang="ja-JP" sz="1050" b="1" i="0" u="none" strike="noStrike">
              <a:solidFill>
                <a:schemeClr val="dk1"/>
              </a:solidFill>
              <a:effectLst/>
              <a:latin typeface="メイリオ" panose="020B0604030504040204" pitchFamily="50" charset="-128"/>
              <a:ea typeface="メイリオ" panose="020B0604030504040204" pitchFamily="50" charset="-128"/>
              <a:cs typeface="+mn-cs"/>
            </a:rPr>
            <a:t>》</a:t>
          </a:r>
          <a:r>
            <a:rPr lang="ja-JP" altLang="en-US" sz="1050" b="1" i="0" u="none" strike="noStrike">
              <a:solidFill>
                <a:schemeClr val="dk1"/>
              </a:solidFill>
              <a:effectLst/>
              <a:latin typeface="メイリオ" panose="020B0604030504040204" pitchFamily="50" charset="-128"/>
              <a:ea typeface="メイリオ" panose="020B0604030504040204" pitchFamily="50" charset="-128"/>
              <a:cs typeface="+mn-cs"/>
            </a:rPr>
            <a:t>　○産業保健学部　環境マネジメント学科</a:t>
          </a:r>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xdr:from>
      <xdr:col>56</xdr:col>
      <xdr:colOff>115813</xdr:colOff>
      <xdr:row>96</xdr:row>
      <xdr:rowOff>242455</xdr:rowOff>
    </xdr:from>
    <xdr:to>
      <xdr:col>62</xdr:col>
      <xdr:colOff>493568</xdr:colOff>
      <xdr:row>102</xdr:row>
      <xdr:rowOff>1</xdr:rowOff>
    </xdr:to>
    <xdr:sp macro="" textlink="">
      <xdr:nvSpPr>
        <xdr:cNvPr id="4" name="テキスト ボックス 3">
          <a:extLst>
            <a:ext uri="{FF2B5EF4-FFF2-40B4-BE49-F238E27FC236}">
              <a16:creationId xmlns:a16="http://schemas.microsoft.com/office/drawing/2014/main" id="{642309BF-5BEF-4EAE-AAB3-97EB1431CDB3}"/>
            </a:ext>
          </a:extLst>
        </xdr:cNvPr>
        <xdr:cNvSpPr txBox="1"/>
      </xdr:nvSpPr>
      <xdr:spPr>
        <a:xfrm>
          <a:off x="8345413" y="25007455"/>
          <a:ext cx="3959155" cy="1243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ja-JP" sz="1100">
              <a:solidFill>
                <a:schemeClr val="dk1"/>
              </a:solidFill>
              <a:effectLst/>
              <a:latin typeface="+mn-lt"/>
              <a:ea typeface="+mn-ea"/>
              <a:cs typeface="+mn-cs"/>
            </a:rPr>
            <a:t>インターンシップでの事務連絡、書類送付等をさせて頂く際のご担当者名をご記入ください。</a:t>
          </a:r>
          <a:endParaRPr lang="ja-JP" altLang="ja-JP" sz="1100">
            <a:effectLst/>
          </a:endParaRPr>
        </a:p>
        <a:p>
          <a:pPr>
            <a:lnSpc>
              <a:spcPts val="1200"/>
            </a:lnSpc>
          </a:pPr>
          <a:r>
            <a:rPr kumimoji="1" lang="ja-JP" altLang="ja-JP" sz="1100">
              <a:solidFill>
                <a:schemeClr val="dk1"/>
              </a:solidFill>
              <a:effectLst/>
              <a:latin typeface="+mn-lt"/>
              <a:ea typeface="+mn-ea"/>
              <a:cs typeface="+mn-cs"/>
            </a:rPr>
            <a:t>学校担当者・フォーラム事務局担当のみ使用させていただきます。</a:t>
          </a:r>
          <a:endParaRPr lang="ja-JP" altLang="ja-JP" sz="1100">
            <a:effectLst/>
          </a:endParaRPr>
        </a:p>
        <a:p>
          <a:pPr>
            <a:lnSpc>
              <a:spcPts val="1100"/>
            </a:lnSpc>
          </a:pPr>
          <a:r>
            <a:rPr kumimoji="1" lang="ja-JP" altLang="ja-JP" sz="1100">
              <a:solidFill>
                <a:schemeClr val="dk1"/>
              </a:solidFill>
              <a:effectLst/>
              <a:latin typeface="+mn-lt"/>
              <a:ea typeface="+mn-ea"/>
              <a:cs typeface="+mn-cs"/>
            </a:rPr>
            <a:t>（学生へは受入れが決定するまで</a:t>
          </a:r>
          <a:r>
            <a:rPr kumimoji="1" lang="ja-JP" altLang="en-US" sz="1100">
              <a:solidFill>
                <a:schemeClr val="dk1"/>
              </a:solidFill>
              <a:effectLst/>
              <a:latin typeface="+mn-lt"/>
              <a:ea typeface="+mn-ea"/>
              <a:cs typeface="+mn-cs"/>
            </a:rPr>
            <a:t>お知らせは</a:t>
          </a:r>
          <a:r>
            <a:rPr kumimoji="1" lang="ja-JP" altLang="ja-JP" sz="1100">
              <a:solidFill>
                <a:schemeClr val="dk1"/>
              </a:solidFill>
              <a:effectLst/>
              <a:latin typeface="+mn-lt"/>
              <a:ea typeface="+mn-ea"/>
              <a:cs typeface="+mn-cs"/>
            </a:rPr>
            <a:t>いたしません）</a:t>
          </a:r>
          <a:endParaRPr lang="ja-JP" altLang="ja-JP" sz="11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mcon.co.jp/" TargetMode="External"/><Relationship Id="rId21" Type="http://schemas.openxmlformats.org/officeDocument/2006/relationships/hyperlink" Target="http://www.mcon.co.jp/" TargetMode="External"/><Relationship Id="rId42" Type="http://schemas.openxmlformats.org/officeDocument/2006/relationships/hyperlink" Target="http://www.mcon.co.jp/" TargetMode="External"/><Relationship Id="rId47" Type="http://schemas.openxmlformats.org/officeDocument/2006/relationships/hyperlink" Target="http://www.mcon.co.jp/" TargetMode="External"/><Relationship Id="rId63" Type="http://schemas.openxmlformats.org/officeDocument/2006/relationships/hyperlink" Target="http://www.mcon.co.jp/" TargetMode="External"/><Relationship Id="rId68" Type="http://schemas.openxmlformats.org/officeDocument/2006/relationships/hyperlink" Target="http://www.mcon.co.jp/" TargetMode="External"/><Relationship Id="rId7" Type="http://schemas.openxmlformats.org/officeDocument/2006/relationships/hyperlink" Target="mailto:info-jinzai@kpec.or.jp" TargetMode="External"/><Relationship Id="rId71" Type="http://schemas.openxmlformats.org/officeDocument/2006/relationships/vmlDrawing" Target="../drawings/vmlDrawing2.vml"/><Relationship Id="rId2" Type="http://schemas.openxmlformats.org/officeDocument/2006/relationships/hyperlink" Target="mailto:info-jinzai@kpec.or.jp" TargetMode="External"/><Relationship Id="rId16" Type="http://schemas.openxmlformats.org/officeDocument/2006/relationships/hyperlink" Target="mailto:info-jinzai@kpec.or.jp" TargetMode="External"/><Relationship Id="rId29" Type="http://schemas.openxmlformats.org/officeDocument/2006/relationships/hyperlink" Target="http://www.mcon.co.jp/" TargetMode="External"/><Relationship Id="rId11" Type="http://schemas.openxmlformats.org/officeDocument/2006/relationships/hyperlink" Target="mailto:info-jinzai@kpec.or.jp" TargetMode="External"/><Relationship Id="rId24" Type="http://schemas.openxmlformats.org/officeDocument/2006/relationships/hyperlink" Target="http://www.mcon.co.jp/" TargetMode="External"/><Relationship Id="rId32" Type="http://schemas.openxmlformats.org/officeDocument/2006/relationships/hyperlink" Target="http://www.mcon.co.jp/" TargetMode="External"/><Relationship Id="rId37" Type="http://schemas.openxmlformats.org/officeDocument/2006/relationships/hyperlink" Target="http://www.mcon.co.jp/" TargetMode="External"/><Relationship Id="rId40" Type="http://schemas.openxmlformats.org/officeDocument/2006/relationships/hyperlink" Target="http://www.mcon.co.jp/" TargetMode="External"/><Relationship Id="rId45" Type="http://schemas.openxmlformats.org/officeDocument/2006/relationships/hyperlink" Target="http://www.mcon.co.jp/" TargetMode="External"/><Relationship Id="rId53" Type="http://schemas.openxmlformats.org/officeDocument/2006/relationships/hyperlink" Target="http://www.mcon.co.jp/" TargetMode="External"/><Relationship Id="rId58" Type="http://schemas.openxmlformats.org/officeDocument/2006/relationships/hyperlink" Target="http://www.mcon.co.jp/" TargetMode="External"/><Relationship Id="rId66" Type="http://schemas.openxmlformats.org/officeDocument/2006/relationships/hyperlink" Target="http://www.mcon.co.jp/" TargetMode="External"/><Relationship Id="rId5" Type="http://schemas.openxmlformats.org/officeDocument/2006/relationships/hyperlink" Target="mailto:info-jinzai@kpec.or.jp" TargetMode="External"/><Relationship Id="rId61" Type="http://schemas.openxmlformats.org/officeDocument/2006/relationships/hyperlink" Target="http://www.mcon.co.jp/" TargetMode="External"/><Relationship Id="rId19" Type="http://schemas.openxmlformats.org/officeDocument/2006/relationships/hyperlink" Target="http://www.mcon.co.jp/" TargetMode="External"/><Relationship Id="rId14" Type="http://schemas.openxmlformats.org/officeDocument/2006/relationships/hyperlink" Target="mailto:info-jinzai@kpec.or.jp" TargetMode="External"/><Relationship Id="rId22" Type="http://schemas.openxmlformats.org/officeDocument/2006/relationships/hyperlink" Target="http://www.mcon.co.jp/" TargetMode="External"/><Relationship Id="rId27" Type="http://schemas.openxmlformats.org/officeDocument/2006/relationships/hyperlink" Target="http://www.mcon.co.jp/" TargetMode="External"/><Relationship Id="rId30" Type="http://schemas.openxmlformats.org/officeDocument/2006/relationships/hyperlink" Target="http://www.mcon.co.jp/" TargetMode="External"/><Relationship Id="rId35" Type="http://schemas.openxmlformats.org/officeDocument/2006/relationships/hyperlink" Target="http://www.mcon.co.jp/" TargetMode="External"/><Relationship Id="rId43" Type="http://schemas.openxmlformats.org/officeDocument/2006/relationships/hyperlink" Target="http://www.mcon.co.jp/" TargetMode="External"/><Relationship Id="rId48" Type="http://schemas.openxmlformats.org/officeDocument/2006/relationships/hyperlink" Target="http://www.mcon.co.jp/" TargetMode="External"/><Relationship Id="rId56" Type="http://schemas.openxmlformats.org/officeDocument/2006/relationships/hyperlink" Target="http://www.mcon.co.jp/" TargetMode="External"/><Relationship Id="rId64" Type="http://schemas.openxmlformats.org/officeDocument/2006/relationships/hyperlink" Target="http://www.mcon.co.jp/" TargetMode="External"/><Relationship Id="rId69" Type="http://schemas.openxmlformats.org/officeDocument/2006/relationships/hyperlink" Target="http://www.mcon.co.jp/" TargetMode="External"/><Relationship Id="rId8" Type="http://schemas.openxmlformats.org/officeDocument/2006/relationships/hyperlink" Target="mailto:info-jinzai@kpec.or.jp" TargetMode="External"/><Relationship Id="rId51" Type="http://schemas.openxmlformats.org/officeDocument/2006/relationships/hyperlink" Target="http://www.mcon.co.jp/" TargetMode="External"/><Relationship Id="rId72" Type="http://schemas.openxmlformats.org/officeDocument/2006/relationships/comments" Target="../comments2.xml"/><Relationship Id="rId3" Type="http://schemas.openxmlformats.org/officeDocument/2006/relationships/hyperlink" Target="mailto:info-jinzai@kpec.or.jp" TargetMode="External"/><Relationship Id="rId12" Type="http://schemas.openxmlformats.org/officeDocument/2006/relationships/hyperlink" Target="mailto:info-jinzai@kpec.or.jp" TargetMode="External"/><Relationship Id="rId17" Type="http://schemas.openxmlformats.org/officeDocument/2006/relationships/hyperlink" Target="http://www.mcon.co.jp/" TargetMode="External"/><Relationship Id="rId25" Type="http://schemas.openxmlformats.org/officeDocument/2006/relationships/hyperlink" Target="http://www.mcon.co.jp/" TargetMode="External"/><Relationship Id="rId33" Type="http://schemas.openxmlformats.org/officeDocument/2006/relationships/hyperlink" Target="http://www.mcon.co.jp/" TargetMode="External"/><Relationship Id="rId38" Type="http://schemas.openxmlformats.org/officeDocument/2006/relationships/hyperlink" Target="http://www.mcon.co.jp/" TargetMode="External"/><Relationship Id="rId46" Type="http://schemas.openxmlformats.org/officeDocument/2006/relationships/hyperlink" Target="http://www.mcon.co.jp/" TargetMode="External"/><Relationship Id="rId59" Type="http://schemas.openxmlformats.org/officeDocument/2006/relationships/hyperlink" Target="http://www.mcon.co.jp/" TargetMode="External"/><Relationship Id="rId67" Type="http://schemas.openxmlformats.org/officeDocument/2006/relationships/hyperlink" Target="http://www.mcon.co.jp/" TargetMode="External"/><Relationship Id="rId20" Type="http://schemas.openxmlformats.org/officeDocument/2006/relationships/hyperlink" Target="http://www.mcon.co.jp/" TargetMode="External"/><Relationship Id="rId41" Type="http://schemas.openxmlformats.org/officeDocument/2006/relationships/hyperlink" Target="http://www.mcon.co.jp/" TargetMode="External"/><Relationship Id="rId54" Type="http://schemas.openxmlformats.org/officeDocument/2006/relationships/hyperlink" Target="http://www.mcon.co.jp/" TargetMode="External"/><Relationship Id="rId62" Type="http://schemas.openxmlformats.org/officeDocument/2006/relationships/hyperlink" Target="http://www.mcon.co.jp/" TargetMode="External"/><Relationship Id="rId70" Type="http://schemas.openxmlformats.org/officeDocument/2006/relationships/drawing" Target="../drawings/drawing3.xml"/><Relationship Id="rId1" Type="http://schemas.openxmlformats.org/officeDocument/2006/relationships/hyperlink" Target="mailto:info-jinzai@kpec.or.jp" TargetMode="External"/><Relationship Id="rId6" Type="http://schemas.openxmlformats.org/officeDocument/2006/relationships/hyperlink" Target="mailto:info-jinzai@kpec.or.jp" TargetMode="External"/><Relationship Id="rId15" Type="http://schemas.openxmlformats.org/officeDocument/2006/relationships/hyperlink" Target="mailto:info-jinzai@kpec.or.jp" TargetMode="External"/><Relationship Id="rId23" Type="http://schemas.openxmlformats.org/officeDocument/2006/relationships/hyperlink" Target="http://www.mcon.co.jp/" TargetMode="External"/><Relationship Id="rId28" Type="http://schemas.openxmlformats.org/officeDocument/2006/relationships/hyperlink" Target="http://www.mcon.co.jp/" TargetMode="External"/><Relationship Id="rId36" Type="http://schemas.openxmlformats.org/officeDocument/2006/relationships/hyperlink" Target="http://www.mcon.co.jp/" TargetMode="External"/><Relationship Id="rId49" Type="http://schemas.openxmlformats.org/officeDocument/2006/relationships/hyperlink" Target="http://www.mcon.co.jp/" TargetMode="External"/><Relationship Id="rId57" Type="http://schemas.openxmlformats.org/officeDocument/2006/relationships/hyperlink" Target="http://www.mcon.co.jp/" TargetMode="External"/><Relationship Id="rId10" Type="http://schemas.openxmlformats.org/officeDocument/2006/relationships/hyperlink" Target="mailto:info-jinzai@kpec.or.jp" TargetMode="External"/><Relationship Id="rId31" Type="http://schemas.openxmlformats.org/officeDocument/2006/relationships/hyperlink" Target="http://www.mcon.co.jp/" TargetMode="External"/><Relationship Id="rId44" Type="http://schemas.openxmlformats.org/officeDocument/2006/relationships/hyperlink" Target="http://www.mcon.co.jp/" TargetMode="External"/><Relationship Id="rId52" Type="http://schemas.openxmlformats.org/officeDocument/2006/relationships/hyperlink" Target="http://www.mcon.co.jp/" TargetMode="External"/><Relationship Id="rId60" Type="http://schemas.openxmlformats.org/officeDocument/2006/relationships/hyperlink" Target="http://www.mcon.co.jp/" TargetMode="External"/><Relationship Id="rId65" Type="http://schemas.openxmlformats.org/officeDocument/2006/relationships/hyperlink" Target="http://www.mcon.co.jp/" TargetMode="External"/><Relationship Id="rId4" Type="http://schemas.openxmlformats.org/officeDocument/2006/relationships/hyperlink" Target="mailto:info-jinzai@kpec.or.jp" TargetMode="External"/><Relationship Id="rId9" Type="http://schemas.openxmlformats.org/officeDocument/2006/relationships/hyperlink" Target="mailto:info-jinzai@kpec.or.jp" TargetMode="External"/><Relationship Id="rId13" Type="http://schemas.openxmlformats.org/officeDocument/2006/relationships/hyperlink" Target="mailto:info-jinzai@kpec.or.jp" TargetMode="External"/><Relationship Id="rId18" Type="http://schemas.openxmlformats.org/officeDocument/2006/relationships/hyperlink" Target="http://www.mcon.co.jp/" TargetMode="External"/><Relationship Id="rId39" Type="http://schemas.openxmlformats.org/officeDocument/2006/relationships/hyperlink" Target="http://www.mcon.co.jp/" TargetMode="External"/><Relationship Id="rId34" Type="http://schemas.openxmlformats.org/officeDocument/2006/relationships/hyperlink" Target="http://www.mcon.co.jp/" TargetMode="External"/><Relationship Id="rId50" Type="http://schemas.openxmlformats.org/officeDocument/2006/relationships/hyperlink" Target="http://www.mcon.co.jp/" TargetMode="External"/><Relationship Id="rId55" Type="http://schemas.openxmlformats.org/officeDocument/2006/relationships/hyperlink" Target="http://www.mcon.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K112"/>
  <sheetViews>
    <sheetView showGridLines="0" tabSelected="1" view="pageBreakPreview" zoomScale="110" zoomScaleNormal="110" workbookViewId="0">
      <selection activeCell="BG5" sqref="BG5"/>
    </sheetView>
  </sheetViews>
  <sheetFormatPr defaultColWidth="12.875" defaultRowHeight="13.5" outlineLevelRow="1"/>
  <cols>
    <col min="1" max="1" width="4.625" style="1" customWidth="1"/>
    <col min="2" max="2" width="12.625" style="1" customWidth="1"/>
    <col min="3" max="28" width="1.625" style="1" customWidth="1"/>
    <col min="29" max="29" width="1.875" style="1" customWidth="1"/>
    <col min="30" max="55" width="1.625" style="1" customWidth="1"/>
    <col min="56" max="56" width="4.375" style="1" customWidth="1"/>
    <col min="57" max="59" width="3.625" style="1" customWidth="1"/>
    <col min="60" max="60" width="7.375" style="1" customWidth="1"/>
    <col min="61" max="61" width="15.875" style="1" customWidth="1"/>
    <col min="62" max="62" width="12.875" style="1"/>
  </cols>
  <sheetData>
    <row r="1" spans="1:63" ht="15" customHeight="1">
      <c r="A1" s="215" t="s">
        <v>249</v>
      </c>
      <c r="BK1" s="79" t="s">
        <v>0</v>
      </c>
    </row>
    <row r="2" spans="1:63" ht="26.25" customHeight="1">
      <c r="A2" s="217"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9"/>
      <c r="BK2" s="79" t="s">
        <v>2</v>
      </c>
    </row>
    <row r="3" spans="1:63" ht="15" customHeight="1">
      <c r="A3" s="220" t="s">
        <v>3</v>
      </c>
      <c r="B3" s="168" t="s">
        <v>4</v>
      </c>
      <c r="C3" s="262"/>
      <c r="D3" s="263"/>
      <c r="E3" s="263"/>
      <c r="F3" s="263"/>
      <c r="G3" s="263"/>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5"/>
    </row>
    <row r="4" spans="1:63" ht="36" customHeight="1">
      <c r="A4" s="221"/>
      <c r="B4" s="46" t="s">
        <v>5</v>
      </c>
      <c r="C4" s="223"/>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5"/>
    </row>
    <row r="5" spans="1:63" ht="30" customHeight="1">
      <c r="A5" s="221"/>
      <c r="B5" s="47" t="s">
        <v>6</v>
      </c>
      <c r="C5" s="226"/>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8"/>
    </row>
    <row r="6" spans="1:63" ht="20.100000000000001" customHeight="1">
      <c r="A6" s="221"/>
      <c r="B6" s="608" t="s">
        <v>248</v>
      </c>
      <c r="C6" s="232"/>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602" t="s">
        <v>247</v>
      </c>
      <c r="AK6" s="602"/>
      <c r="AL6" s="602"/>
      <c r="AM6" s="602"/>
      <c r="AN6" s="602"/>
      <c r="AO6" s="602"/>
      <c r="AP6" s="602"/>
      <c r="AQ6" s="602"/>
      <c r="AR6" s="602"/>
      <c r="AS6" s="602"/>
      <c r="AT6" s="602"/>
      <c r="AU6" s="602"/>
      <c r="AV6" s="602"/>
      <c r="AW6" s="602"/>
      <c r="AX6" s="602"/>
      <c r="AY6" s="602"/>
      <c r="AZ6" s="602"/>
      <c r="BA6" s="602"/>
      <c r="BB6" s="602"/>
      <c r="BC6" s="603"/>
    </row>
    <row r="7" spans="1:63" ht="20.100000000000001" customHeight="1">
      <c r="A7" s="221"/>
      <c r="B7" s="230"/>
      <c r="C7" s="234"/>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604"/>
      <c r="AK7" s="604"/>
      <c r="AL7" s="604"/>
      <c r="AM7" s="604"/>
      <c r="AN7" s="604"/>
      <c r="AO7" s="604"/>
      <c r="AP7" s="604"/>
      <c r="AQ7" s="604"/>
      <c r="AR7" s="604"/>
      <c r="AS7" s="604"/>
      <c r="AT7" s="604"/>
      <c r="AU7" s="604"/>
      <c r="AV7" s="604"/>
      <c r="AW7" s="604"/>
      <c r="AX7" s="604"/>
      <c r="AY7" s="604"/>
      <c r="AZ7" s="604"/>
      <c r="BA7" s="604"/>
      <c r="BB7" s="604"/>
      <c r="BC7" s="605"/>
    </row>
    <row r="8" spans="1:63" ht="20.100000000000001" customHeight="1">
      <c r="A8" s="221"/>
      <c r="B8" s="230"/>
      <c r="C8" s="234"/>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604"/>
      <c r="AK8" s="604"/>
      <c r="AL8" s="604"/>
      <c r="AM8" s="604"/>
      <c r="AN8" s="604"/>
      <c r="AO8" s="604"/>
      <c r="AP8" s="604"/>
      <c r="AQ8" s="604"/>
      <c r="AR8" s="604"/>
      <c r="AS8" s="604"/>
      <c r="AT8" s="604"/>
      <c r="AU8" s="604"/>
      <c r="AV8" s="604"/>
      <c r="AW8" s="604"/>
      <c r="AX8" s="604"/>
      <c r="AY8" s="604"/>
      <c r="AZ8" s="604"/>
      <c r="BA8" s="604"/>
      <c r="BB8" s="604"/>
      <c r="BC8" s="605"/>
    </row>
    <row r="9" spans="1:63" ht="20.100000000000001" customHeight="1">
      <c r="A9" s="221"/>
      <c r="B9" s="230"/>
      <c r="C9" s="234"/>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604"/>
      <c r="AK9" s="604"/>
      <c r="AL9" s="604"/>
      <c r="AM9" s="604"/>
      <c r="AN9" s="604"/>
      <c r="AO9" s="604"/>
      <c r="AP9" s="604"/>
      <c r="AQ9" s="604"/>
      <c r="AR9" s="604"/>
      <c r="AS9" s="604"/>
      <c r="AT9" s="604"/>
      <c r="AU9" s="604"/>
      <c r="AV9" s="604"/>
      <c r="AW9" s="604"/>
      <c r="AX9" s="604"/>
      <c r="AY9" s="604"/>
      <c r="AZ9" s="604"/>
      <c r="BA9" s="604"/>
      <c r="BB9" s="604"/>
      <c r="BC9" s="605"/>
      <c r="BE9" s="216"/>
    </row>
    <row r="10" spans="1:63" ht="20.100000000000001" customHeight="1">
      <c r="A10" s="221"/>
      <c r="B10" s="230"/>
      <c r="C10" s="234"/>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604"/>
      <c r="AK10" s="604"/>
      <c r="AL10" s="604"/>
      <c r="AM10" s="604"/>
      <c r="AN10" s="604"/>
      <c r="AO10" s="604"/>
      <c r="AP10" s="604"/>
      <c r="AQ10" s="604"/>
      <c r="AR10" s="604"/>
      <c r="AS10" s="604"/>
      <c r="AT10" s="604"/>
      <c r="AU10" s="604"/>
      <c r="AV10" s="604"/>
      <c r="AW10" s="604"/>
      <c r="AX10" s="604"/>
      <c r="AY10" s="604"/>
      <c r="AZ10" s="604"/>
      <c r="BA10" s="604"/>
      <c r="BB10" s="604"/>
      <c r="BC10" s="605"/>
    </row>
    <row r="11" spans="1:63" ht="20.100000000000001" customHeight="1">
      <c r="A11" s="221"/>
      <c r="B11" s="230"/>
      <c r="C11" s="234"/>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604"/>
      <c r="AK11" s="604"/>
      <c r="AL11" s="604"/>
      <c r="AM11" s="604"/>
      <c r="AN11" s="604"/>
      <c r="AO11" s="604"/>
      <c r="AP11" s="604"/>
      <c r="AQ11" s="604"/>
      <c r="AR11" s="604"/>
      <c r="AS11" s="604"/>
      <c r="AT11" s="604"/>
      <c r="AU11" s="604"/>
      <c r="AV11" s="604"/>
      <c r="AW11" s="604"/>
      <c r="AX11" s="604"/>
      <c r="AY11" s="604"/>
      <c r="AZ11" s="604"/>
      <c r="BA11" s="604"/>
      <c r="BB11" s="604"/>
      <c r="BC11" s="605"/>
    </row>
    <row r="12" spans="1:63" ht="20.100000000000001" customHeight="1">
      <c r="A12" s="221"/>
      <c r="B12" s="231"/>
      <c r="C12" s="236"/>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606"/>
      <c r="AK12" s="606"/>
      <c r="AL12" s="606"/>
      <c r="AM12" s="606"/>
      <c r="AN12" s="606"/>
      <c r="AO12" s="606"/>
      <c r="AP12" s="606"/>
      <c r="AQ12" s="606"/>
      <c r="AR12" s="606"/>
      <c r="AS12" s="606"/>
      <c r="AT12" s="606"/>
      <c r="AU12" s="606"/>
      <c r="AV12" s="606"/>
      <c r="AW12" s="606"/>
      <c r="AX12" s="606"/>
      <c r="AY12" s="606"/>
      <c r="AZ12" s="606"/>
      <c r="BA12" s="606"/>
      <c r="BB12" s="606"/>
      <c r="BC12" s="607"/>
    </row>
    <row r="13" spans="1:63" ht="33.75" customHeight="1">
      <c r="A13" s="221"/>
      <c r="B13" s="47" t="s">
        <v>8</v>
      </c>
      <c r="C13" s="238" t="s">
        <v>9</v>
      </c>
      <c r="D13" s="239"/>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7"/>
    </row>
    <row r="14" spans="1:63" ht="20.100000000000001" customHeight="1">
      <c r="A14" s="221"/>
      <c r="B14" s="177" t="s">
        <v>10</v>
      </c>
      <c r="C14" s="260"/>
      <c r="D14" s="245"/>
      <c r="E14" s="245"/>
      <c r="F14" s="245"/>
      <c r="G14" s="245"/>
      <c r="H14" s="245"/>
      <c r="I14" s="245"/>
      <c r="J14" s="245"/>
      <c r="K14" s="245"/>
      <c r="L14" s="245"/>
      <c r="M14" s="245"/>
      <c r="N14" s="245"/>
      <c r="O14" s="245"/>
      <c r="P14" s="245"/>
      <c r="Q14" s="245"/>
      <c r="R14" s="245"/>
      <c r="S14" s="245"/>
      <c r="T14" s="245"/>
      <c r="U14" s="245"/>
      <c r="V14" s="245"/>
      <c r="W14" s="255"/>
      <c r="X14" s="240" t="s">
        <v>11</v>
      </c>
      <c r="Y14" s="241"/>
      <c r="Z14" s="241"/>
      <c r="AA14" s="241"/>
      <c r="AB14" s="241"/>
      <c r="AC14" s="241"/>
      <c r="AD14" s="241"/>
      <c r="AE14" s="242"/>
      <c r="AF14" s="260"/>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6"/>
    </row>
    <row r="15" spans="1:63" ht="20.100000000000001" customHeight="1">
      <c r="A15" s="221"/>
      <c r="B15" s="177" t="s">
        <v>12</v>
      </c>
      <c r="C15" s="254"/>
      <c r="D15" s="245"/>
      <c r="E15" s="245"/>
      <c r="F15" s="245"/>
      <c r="G15" s="245"/>
      <c r="H15" s="245"/>
      <c r="I15" s="245"/>
      <c r="J15" s="245"/>
      <c r="K15" s="245"/>
      <c r="L15" s="245"/>
      <c r="M15" s="245"/>
      <c r="N15" s="245"/>
      <c r="O15" s="245"/>
      <c r="P15" s="245"/>
      <c r="Q15" s="245"/>
      <c r="R15" s="245"/>
      <c r="S15" s="245"/>
      <c r="T15" s="245"/>
      <c r="U15" s="245"/>
      <c r="V15" s="245"/>
      <c r="W15" s="255"/>
      <c r="X15" s="240" t="s">
        <v>13</v>
      </c>
      <c r="Y15" s="241"/>
      <c r="Z15" s="241"/>
      <c r="AA15" s="241"/>
      <c r="AB15" s="241"/>
      <c r="AC15" s="241"/>
      <c r="AD15" s="241"/>
      <c r="AE15" s="242"/>
      <c r="AF15" s="243"/>
      <c r="AG15" s="244"/>
      <c r="AH15" s="244"/>
      <c r="AI15" s="244"/>
      <c r="AJ15" s="245" t="s">
        <v>14</v>
      </c>
      <c r="AK15" s="245"/>
      <c r="AL15" s="255"/>
      <c r="AM15" s="240" t="s">
        <v>15</v>
      </c>
      <c r="AN15" s="241"/>
      <c r="AO15" s="241"/>
      <c r="AP15" s="241"/>
      <c r="AQ15" s="241"/>
      <c r="AR15" s="241"/>
      <c r="AS15" s="242"/>
      <c r="AT15" s="243"/>
      <c r="AU15" s="244"/>
      <c r="AV15" s="244"/>
      <c r="AW15" s="244"/>
      <c r="AX15" s="244"/>
      <c r="AY15" s="244"/>
      <c r="AZ15" s="245" t="s">
        <v>16</v>
      </c>
      <c r="BA15" s="245"/>
      <c r="BB15" s="245"/>
      <c r="BC15" s="246"/>
    </row>
    <row r="16" spans="1:63" ht="20.100000000000001" customHeight="1">
      <c r="A16" s="221"/>
      <c r="B16" s="48" t="s">
        <v>17</v>
      </c>
      <c r="C16" s="247"/>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9"/>
    </row>
    <row r="17" spans="1:55" ht="20.100000000000001" customHeight="1">
      <c r="A17" s="221"/>
      <c r="B17" s="177" t="s">
        <v>18</v>
      </c>
      <c r="C17" s="250"/>
      <c r="D17" s="251"/>
      <c r="E17" s="251"/>
      <c r="F17" s="251"/>
      <c r="G17" s="251"/>
      <c r="H17" s="251"/>
      <c r="I17" s="251"/>
      <c r="J17" s="251"/>
      <c r="K17" s="251"/>
      <c r="L17" s="251"/>
      <c r="M17" s="251"/>
      <c r="N17" s="251"/>
      <c r="O17" s="251"/>
      <c r="P17" s="251"/>
      <c r="Q17" s="251"/>
      <c r="R17" s="251"/>
      <c r="S17" s="251"/>
      <c r="T17" s="251"/>
      <c r="U17" s="251"/>
      <c r="V17" s="251"/>
      <c r="W17" s="252"/>
      <c r="X17" s="240" t="s">
        <v>19</v>
      </c>
      <c r="Y17" s="241"/>
      <c r="Z17" s="241"/>
      <c r="AA17" s="241"/>
      <c r="AB17" s="241"/>
      <c r="AC17" s="241"/>
      <c r="AD17" s="241"/>
      <c r="AE17" s="242"/>
      <c r="AF17" s="250"/>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3"/>
    </row>
    <row r="18" spans="1:55" ht="20.100000000000001" customHeight="1">
      <c r="A18" s="221"/>
      <c r="B18" s="229" t="s">
        <v>20</v>
      </c>
      <c r="C18" s="280"/>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2"/>
    </row>
    <row r="19" spans="1:55" ht="20.100000000000001" customHeight="1">
      <c r="A19" s="221"/>
      <c r="B19" s="230"/>
      <c r="C19" s="283"/>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5"/>
    </row>
    <row r="20" spans="1:55" ht="20.100000000000001" customHeight="1">
      <c r="A20" s="221"/>
      <c r="B20" s="230"/>
      <c r="C20" s="283"/>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5"/>
    </row>
    <row r="21" spans="1:55" ht="20.100000000000001" customHeight="1">
      <c r="A21" s="221"/>
      <c r="B21" s="230"/>
      <c r="C21" s="283"/>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5"/>
    </row>
    <row r="22" spans="1:55" ht="20.100000000000001" customHeight="1">
      <c r="A22" s="221"/>
      <c r="B22" s="230"/>
      <c r="C22" s="283"/>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5"/>
    </row>
    <row r="23" spans="1:55" ht="20.100000000000001" customHeight="1">
      <c r="A23" s="221"/>
      <c r="B23" s="230"/>
      <c r="C23" s="283"/>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284"/>
      <c r="BB23" s="284"/>
      <c r="BC23" s="285"/>
    </row>
    <row r="24" spans="1:55" ht="20.100000000000001" customHeight="1">
      <c r="A24" s="221"/>
      <c r="B24" s="230"/>
      <c r="C24" s="283"/>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5"/>
    </row>
    <row r="25" spans="1:55" ht="20.100000000000001" customHeight="1">
      <c r="A25" s="221"/>
      <c r="B25" s="230"/>
      <c r="C25" s="283"/>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5"/>
    </row>
    <row r="26" spans="1:55" ht="20.100000000000001" customHeight="1">
      <c r="A26" s="222"/>
      <c r="B26" s="256"/>
      <c r="C26" s="286"/>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8"/>
    </row>
    <row r="27" spans="1:55" ht="32.25" customHeight="1">
      <c r="A27" s="303" t="s">
        <v>5</v>
      </c>
      <c r="B27" s="304"/>
      <c r="C27" s="305">
        <f>C4</f>
        <v>0</v>
      </c>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7"/>
    </row>
    <row r="28" spans="1:55" ht="30" customHeight="1">
      <c r="A28" s="308" t="s">
        <v>21</v>
      </c>
      <c r="B28" s="106" t="s">
        <v>22</v>
      </c>
      <c r="C28" s="311"/>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3"/>
    </row>
    <row r="29" spans="1:55" ht="18.95" customHeight="1">
      <c r="A29" s="309"/>
      <c r="B29" s="314" t="s">
        <v>23</v>
      </c>
      <c r="C29" s="268"/>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70"/>
    </row>
    <row r="30" spans="1:55">
      <c r="A30" s="309"/>
      <c r="B30" s="314"/>
      <c r="C30" s="271"/>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3"/>
    </row>
    <row r="31" spans="1:55" ht="18.95" customHeight="1">
      <c r="A31" s="309"/>
      <c r="B31" s="314"/>
      <c r="C31" s="274"/>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6"/>
    </row>
    <row r="32" spans="1:55" ht="18.95" customHeight="1">
      <c r="A32" s="309"/>
      <c r="B32" s="314"/>
      <c r="C32" s="274"/>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6"/>
    </row>
    <row r="33" spans="1:59" ht="18.95" customHeight="1">
      <c r="A33" s="309"/>
      <c r="B33" s="314"/>
      <c r="C33" s="274"/>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6"/>
    </row>
    <row r="34" spans="1:59" ht="18.95" customHeight="1">
      <c r="A34" s="309"/>
      <c r="B34" s="314"/>
      <c r="C34" s="274"/>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6"/>
    </row>
    <row r="35" spans="1:59" ht="18.95" customHeight="1">
      <c r="A35" s="309"/>
      <c r="B35" s="314"/>
      <c r="C35" s="274"/>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6"/>
    </row>
    <row r="36" spans="1:59" ht="18.95" customHeight="1">
      <c r="A36" s="309"/>
      <c r="B36" s="315"/>
      <c r="C36" s="277"/>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9"/>
    </row>
    <row r="37" spans="1:59" ht="20.100000000000001" customHeight="1">
      <c r="A37" s="309"/>
      <c r="B37" s="323" t="s">
        <v>24</v>
      </c>
      <c r="C37" s="319" t="s">
        <v>25</v>
      </c>
      <c r="D37" s="320"/>
      <c r="E37" s="320"/>
      <c r="F37" s="320"/>
      <c r="G37" s="289"/>
      <c r="H37" s="289"/>
      <c r="I37" s="289"/>
      <c r="J37" s="289"/>
      <c r="K37" s="104" t="s">
        <v>26</v>
      </c>
      <c r="L37" s="104"/>
      <c r="M37" s="289"/>
      <c r="N37" s="289"/>
      <c r="O37" s="289"/>
      <c r="P37" s="289"/>
      <c r="Q37" s="104" t="s">
        <v>27</v>
      </c>
      <c r="R37" s="104"/>
      <c r="S37" s="185" t="s">
        <v>28</v>
      </c>
      <c r="T37" s="185"/>
      <c r="U37" s="289"/>
      <c r="V37" s="289"/>
      <c r="W37" s="289"/>
      <c r="X37" s="289"/>
      <c r="Y37" s="104" t="s">
        <v>26</v>
      </c>
      <c r="Z37" s="104"/>
      <c r="AA37" s="289"/>
      <c r="AB37" s="289"/>
      <c r="AC37" s="289"/>
      <c r="AD37" s="289"/>
      <c r="AE37" s="104" t="s">
        <v>27</v>
      </c>
      <c r="AF37" s="104"/>
      <c r="AG37" s="194"/>
      <c r="AH37" s="194"/>
      <c r="AI37" s="194"/>
      <c r="AJ37" s="194"/>
      <c r="AK37" s="194"/>
      <c r="AL37" s="194"/>
      <c r="AM37" s="113" t="s">
        <v>29</v>
      </c>
      <c r="AN37" s="261"/>
      <c r="AO37" s="261"/>
      <c r="AP37" s="114" t="s">
        <v>31</v>
      </c>
      <c r="AQ37" s="115"/>
      <c r="AR37" s="316" t="s">
        <v>32</v>
      </c>
      <c r="AS37" s="316"/>
      <c r="AT37" s="316"/>
      <c r="AU37" s="316"/>
      <c r="AV37" s="316"/>
      <c r="AW37" s="316"/>
      <c r="AX37" s="316"/>
      <c r="AY37" s="316"/>
      <c r="AZ37" s="316"/>
      <c r="BA37" s="316"/>
      <c r="BB37" s="316"/>
      <c r="BC37" s="317"/>
      <c r="BD37" s="2"/>
      <c r="BG37" s="49"/>
    </row>
    <row r="38" spans="1:59" ht="20.100000000000001" customHeight="1">
      <c r="A38" s="309"/>
      <c r="B38" s="334"/>
      <c r="C38" s="321" t="s">
        <v>33</v>
      </c>
      <c r="D38" s="322"/>
      <c r="E38" s="322"/>
      <c r="F38" s="322"/>
      <c r="G38" s="318"/>
      <c r="H38" s="318"/>
      <c r="I38" s="318"/>
      <c r="J38" s="318"/>
      <c r="K38" s="111" t="s">
        <v>26</v>
      </c>
      <c r="L38" s="111"/>
      <c r="M38" s="318"/>
      <c r="N38" s="318"/>
      <c r="O38" s="318"/>
      <c r="P38" s="318"/>
      <c r="Q38" s="111" t="s">
        <v>27</v>
      </c>
      <c r="R38" s="111"/>
      <c r="S38" s="181" t="s">
        <v>28</v>
      </c>
      <c r="T38" s="181"/>
      <c r="U38" s="318"/>
      <c r="V38" s="318"/>
      <c r="W38" s="318"/>
      <c r="X38" s="318"/>
      <c r="Y38" s="111" t="s">
        <v>26</v>
      </c>
      <c r="Z38" s="111"/>
      <c r="AA38" s="318"/>
      <c r="AB38" s="318"/>
      <c r="AC38" s="318"/>
      <c r="AD38" s="318"/>
      <c r="AE38" s="111" t="s">
        <v>27</v>
      </c>
      <c r="AF38" s="111"/>
      <c r="AG38" s="195"/>
      <c r="AH38" s="195"/>
      <c r="AI38" s="195"/>
      <c r="AJ38" s="195"/>
      <c r="AK38" s="112"/>
      <c r="AL38" s="112"/>
      <c r="AM38" s="116"/>
      <c r="AN38" s="119" t="s">
        <v>34</v>
      </c>
      <c r="AO38" s="117"/>
      <c r="AP38" s="117"/>
      <c r="AQ38" s="117"/>
      <c r="AR38" s="117"/>
      <c r="AS38" s="117"/>
      <c r="AT38" s="117"/>
      <c r="AU38" s="117"/>
      <c r="AV38" s="117"/>
      <c r="AW38" s="117"/>
      <c r="AX38" s="117"/>
      <c r="AY38" s="117"/>
      <c r="AZ38" s="117"/>
      <c r="BA38" s="117"/>
      <c r="BB38" s="117"/>
      <c r="BC38" s="118"/>
      <c r="BD38" s="2"/>
      <c r="BG38" s="49"/>
    </row>
    <row r="39" spans="1:59" ht="58.5" hidden="1" customHeight="1" outlineLevel="1">
      <c r="A39" s="309"/>
      <c r="B39" s="213"/>
      <c r="C39" s="297"/>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9"/>
      <c r="BD39" s="2"/>
      <c r="BG39" s="49"/>
    </row>
    <row r="40" spans="1:59" ht="40.5" hidden="1" customHeight="1" outlineLevel="1">
      <c r="A40" s="309"/>
      <c r="B40" s="214"/>
      <c r="C40" s="300"/>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2"/>
      <c r="BD40" s="2"/>
      <c r="BG40" s="49"/>
    </row>
    <row r="41" spans="1:59" ht="20.100000000000001" customHeight="1" collapsed="1">
      <c r="A41" s="309"/>
      <c r="B41" s="323" t="s">
        <v>35</v>
      </c>
      <c r="C41" s="330"/>
      <c r="D41" s="331"/>
      <c r="E41" s="332"/>
      <c r="F41" s="332"/>
      <c r="G41" s="332"/>
      <c r="H41" s="332"/>
      <c r="I41" s="332"/>
      <c r="J41" s="332"/>
      <c r="K41" s="332"/>
      <c r="L41" s="332"/>
      <c r="M41" s="332"/>
      <c r="N41" s="332"/>
      <c r="O41" s="332"/>
      <c r="P41" s="332"/>
      <c r="Q41" s="332"/>
      <c r="R41" s="332"/>
      <c r="S41" s="44"/>
      <c r="T41" s="601" t="s">
        <v>36</v>
      </c>
      <c r="U41" s="44"/>
      <c r="V41" s="44"/>
      <c r="W41" s="44"/>
      <c r="X41" s="44"/>
      <c r="Y41" s="44"/>
      <c r="Z41" s="44"/>
      <c r="AA41" s="44"/>
      <c r="AB41" s="44"/>
      <c r="AC41" s="44"/>
      <c r="AD41" s="44"/>
      <c r="AE41" s="44"/>
      <c r="AF41" s="44"/>
      <c r="AG41" s="44"/>
      <c r="AH41" s="44"/>
      <c r="AI41" s="44"/>
      <c r="AJ41" s="44"/>
      <c r="AK41" s="44"/>
      <c r="AL41" s="44"/>
      <c r="AM41" s="50" t="s">
        <v>29</v>
      </c>
      <c r="AN41" s="245"/>
      <c r="AO41" s="245"/>
      <c r="AP41" s="51" t="s">
        <v>31</v>
      </c>
      <c r="AQ41" s="205"/>
      <c r="AR41" s="325" t="s">
        <v>32</v>
      </c>
      <c r="AS41" s="325"/>
      <c r="AT41" s="325"/>
      <c r="AU41" s="325"/>
      <c r="AV41" s="325"/>
      <c r="AW41" s="325"/>
      <c r="AX41" s="325"/>
      <c r="AY41" s="325"/>
      <c r="AZ41" s="325"/>
      <c r="BA41" s="325"/>
      <c r="BB41" s="325"/>
      <c r="BC41" s="326"/>
      <c r="BG41" s="49"/>
    </row>
    <row r="42" spans="1:59" ht="20.100000000000001" customHeight="1">
      <c r="A42" s="309"/>
      <c r="B42" s="324"/>
      <c r="C42" s="327" t="s">
        <v>37</v>
      </c>
      <c r="D42" s="328"/>
      <c r="E42" s="328"/>
      <c r="F42" s="328"/>
      <c r="G42" s="329"/>
      <c r="H42" s="178" t="s">
        <v>29</v>
      </c>
      <c r="I42" s="245"/>
      <c r="J42" s="245"/>
      <c r="K42" s="178" t="s">
        <v>31</v>
      </c>
      <c r="L42" s="290" t="s">
        <v>38</v>
      </c>
      <c r="M42" s="290"/>
      <c r="N42" s="290"/>
      <c r="O42" s="290"/>
      <c r="P42" s="290"/>
      <c r="Q42" s="178" t="s">
        <v>29</v>
      </c>
      <c r="R42" s="245"/>
      <c r="S42" s="245"/>
      <c r="T42" s="178" t="s">
        <v>31</v>
      </c>
      <c r="U42" s="290" t="s">
        <v>39</v>
      </c>
      <c r="V42" s="290"/>
      <c r="W42" s="290"/>
      <c r="X42" s="290"/>
      <c r="Y42" s="290"/>
      <c r="Z42" s="178" t="s">
        <v>29</v>
      </c>
      <c r="AA42" s="245"/>
      <c r="AB42" s="245"/>
      <c r="AC42" s="178" t="s">
        <v>31</v>
      </c>
      <c r="AD42" s="245" t="s">
        <v>40</v>
      </c>
      <c r="AE42" s="245"/>
      <c r="AF42" s="245"/>
      <c r="AG42" s="245"/>
      <c r="AH42" s="29" t="s">
        <v>41</v>
      </c>
      <c r="AI42" s="29"/>
      <c r="AJ42" s="29"/>
      <c r="AK42" s="29"/>
      <c r="AL42" s="29" t="s">
        <v>42</v>
      </c>
      <c r="AM42" s="244" t="s">
        <v>43</v>
      </c>
      <c r="AN42" s="244"/>
      <c r="AO42" s="244"/>
      <c r="AP42" s="244"/>
      <c r="AQ42" s="244"/>
      <c r="AR42" s="244"/>
      <c r="AS42" s="244"/>
      <c r="AT42" s="244"/>
      <c r="AU42" s="244"/>
      <c r="AV42" s="244"/>
      <c r="AW42" s="244"/>
      <c r="AX42" s="244"/>
      <c r="AY42" s="244"/>
      <c r="AZ42" s="244"/>
      <c r="BA42" s="244"/>
      <c r="BB42" s="244"/>
      <c r="BC42" s="30" t="s">
        <v>44</v>
      </c>
      <c r="BG42" s="49"/>
    </row>
    <row r="43" spans="1:59" ht="20.100000000000001" customHeight="1">
      <c r="A43" s="309"/>
      <c r="B43" s="323" t="s">
        <v>246</v>
      </c>
      <c r="C43" s="291"/>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3"/>
      <c r="BG43" s="49"/>
    </row>
    <row r="44" spans="1:59" ht="24.95" customHeight="1">
      <c r="A44" s="309"/>
      <c r="B44" s="333"/>
      <c r="C44" s="294"/>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6"/>
      <c r="BG44" s="49"/>
    </row>
    <row r="45" spans="1:59" ht="24.95" customHeight="1">
      <c r="A45" s="309"/>
      <c r="B45" s="333"/>
      <c r="C45" s="294"/>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6"/>
      <c r="BG45" s="49"/>
    </row>
    <row r="46" spans="1:59" ht="24.95" customHeight="1">
      <c r="A46" s="309"/>
      <c r="B46" s="333"/>
      <c r="C46" s="294"/>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6"/>
      <c r="BG46" s="49"/>
    </row>
    <row r="47" spans="1:59" ht="24.95" customHeight="1">
      <c r="A47" s="309"/>
      <c r="B47" s="333"/>
      <c r="C47" s="294"/>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6"/>
      <c r="BG47" s="49"/>
    </row>
    <row r="48" spans="1:59" ht="24.95" customHeight="1">
      <c r="A48" s="309"/>
      <c r="B48" s="333"/>
      <c r="C48" s="294"/>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6"/>
      <c r="BG48" s="49"/>
    </row>
    <row r="49" spans="1:59" ht="24.95" customHeight="1">
      <c r="A49" s="309"/>
      <c r="B49" s="333"/>
      <c r="C49" s="294"/>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6"/>
      <c r="BG49" s="49"/>
    </row>
    <row r="50" spans="1:59" ht="24.95" customHeight="1">
      <c r="A50" s="309"/>
      <c r="B50" s="333"/>
      <c r="C50" s="294"/>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6"/>
      <c r="BG50" s="49"/>
    </row>
    <row r="51" spans="1:59" ht="24.95" customHeight="1">
      <c r="A51" s="309"/>
      <c r="B51" s="333"/>
      <c r="C51" s="294"/>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6"/>
      <c r="BG51" s="49"/>
    </row>
    <row r="52" spans="1:59" ht="24.95" customHeight="1">
      <c r="A52" s="309"/>
      <c r="B52" s="333"/>
      <c r="C52" s="294"/>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6"/>
      <c r="BG52" s="49"/>
    </row>
    <row r="53" spans="1:59" ht="24.95" customHeight="1">
      <c r="A53" s="309"/>
      <c r="B53" s="333"/>
      <c r="C53" s="294"/>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6"/>
      <c r="BG53" s="49"/>
    </row>
    <row r="54" spans="1:59" ht="24.95" customHeight="1">
      <c r="A54" s="309"/>
      <c r="B54" s="324"/>
      <c r="C54" s="294"/>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6"/>
      <c r="BG54" s="49"/>
    </row>
    <row r="55" spans="1:59" ht="20.100000000000001" customHeight="1">
      <c r="A55" s="309"/>
      <c r="B55" s="164" t="s">
        <v>46</v>
      </c>
      <c r="C55" s="210"/>
      <c r="D55" s="211"/>
      <c r="E55" s="211"/>
      <c r="F55" s="211"/>
      <c r="G55" s="211"/>
      <c r="H55" s="211"/>
      <c r="I55" s="211"/>
      <c r="J55" s="211"/>
      <c r="K55" s="211"/>
      <c r="L55" s="211"/>
      <c r="M55" s="206"/>
      <c r="N55" s="206"/>
      <c r="O55" s="206"/>
      <c r="P55" s="212"/>
      <c r="Q55" s="212"/>
      <c r="R55" s="212"/>
      <c r="S55" s="212"/>
      <c r="T55" s="212"/>
      <c r="U55" s="212"/>
      <c r="V55" s="212"/>
      <c r="W55" s="212"/>
      <c r="X55" s="212"/>
      <c r="Y55" s="209"/>
      <c r="Z55" s="206"/>
      <c r="AA55" s="206"/>
      <c r="AB55" s="206"/>
      <c r="AC55" s="206"/>
      <c r="AD55" s="206"/>
      <c r="AE55" s="208"/>
      <c r="AF55" s="208"/>
      <c r="AG55" s="208"/>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7"/>
    </row>
    <row r="56" spans="1:59" ht="20.100000000000001" customHeight="1">
      <c r="A56" s="309"/>
      <c r="B56" s="165" t="s">
        <v>47</v>
      </c>
      <c r="C56" s="257"/>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9"/>
    </row>
    <row r="57" spans="1:59" ht="21.95" customHeight="1">
      <c r="A57" s="309"/>
      <c r="B57" s="166" t="s">
        <v>48</v>
      </c>
      <c r="C57" s="257"/>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9"/>
    </row>
    <row r="58" spans="1:59" ht="21.95" customHeight="1">
      <c r="A58" s="310"/>
      <c r="B58" s="167" t="s">
        <v>49</v>
      </c>
      <c r="C58" s="335"/>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7"/>
    </row>
    <row r="59" spans="1:59" ht="36.75" customHeight="1">
      <c r="A59" s="303" t="s">
        <v>5</v>
      </c>
      <c r="B59" s="304"/>
      <c r="C59" s="305">
        <f>C4</f>
        <v>0</v>
      </c>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7"/>
    </row>
    <row r="60" spans="1:59" ht="20.100000000000001" customHeight="1">
      <c r="A60" s="220" t="s">
        <v>50</v>
      </c>
      <c r="B60" s="52" t="s">
        <v>51</v>
      </c>
      <c r="C60" s="53" t="s">
        <v>29</v>
      </c>
      <c r="D60" s="338"/>
      <c r="E60" s="338"/>
      <c r="F60" s="55" t="s">
        <v>31</v>
      </c>
      <c r="G60" s="339" t="s">
        <v>52</v>
      </c>
      <c r="H60" s="339"/>
      <c r="I60" s="339"/>
      <c r="J60" s="339"/>
      <c r="K60" s="339"/>
      <c r="L60" s="339"/>
      <c r="M60" s="55" t="s">
        <v>29</v>
      </c>
      <c r="N60" s="338"/>
      <c r="O60" s="338"/>
      <c r="P60" s="55" t="s">
        <v>31</v>
      </c>
      <c r="Q60" s="339" t="s">
        <v>53</v>
      </c>
      <c r="R60" s="339"/>
      <c r="S60" s="339"/>
      <c r="T60" s="339"/>
      <c r="U60" s="339"/>
      <c r="V60" s="339"/>
      <c r="W60" s="339"/>
      <c r="X60" s="339"/>
      <c r="Y60" s="54" t="s">
        <v>29</v>
      </c>
      <c r="Z60" s="338"/>
      <c r="AA60" s="338"/>
      <c r="AB60" s="55" t="s">
        <v>31</v>
      </c>
      <c r="AC60" s="339" t="s">
        <v>243</v>
      </c>
      <c r="AD60" s="339"/>
      <c r="AE60" s="339"/>
      <c r="AF60" s="339"/>
      <c r="AG60" s="339"/>
      <c r="AH60" s="339"/>
      <c r="AI60" s="339"/>
      <c r="AJ60" s="339"/>
      <c r="AK60" s="339"/>
      <c r="AL60" s="339"/>
      <c r="AM60" s="339"/>
      <c r="AN60" s="339"/>
      <c r="AO60" s="339"/>
      <c r="AP60" s="339"/>
      <c r="AQ60" s="339"/>
      <c r="AR60" s="339"/>
      <c r="AS60" s="339"/>
      <c r="AT60" s="339"/>
      <c r="AU60" s="339"/>
      <c r="AV60" s="339"/>
      <c r="AW60" s="339"/>
      <c r="AX60" s="339"/>
      <c r="AY60" s="339"/>
      <c r="AZ60" s="339"/>
      <c r="BA60" s="339"/>
      <c r="BB60" s="339"/>
      <c r="BC60" s="344"/>
    </row>
    <row r="61" spans="1:59" ht="20.100000000000001" customHeight="1">
      <c r="A61" s="221"/>
      <c r="B61" s="598" t="s">
        <v>239</v>
      </c>
      <c r="C61" s="37"/>
      <c r="D61" s="174"/>
      <c r="E61" s="174"/>
      <c r="F61" s="57"/>
      <c r="G61" s="345"/>
      <c r="H61" s="345"/>
      <c r="I61" s="345"/>
      <c r="J61" s="345"/>
      <c r="K61" s="345"/>
      <c r="L61" s="345"/>
      <c r="M61" s="345"/>
      <c r="N61" s="345"/>
      <c r="O61" s="345"/>
      <c r="P61" s="57" t="s">
        <v>29</v>
      </c>
      <c r="Q61" s="346"/>
      <c r="R61" s="346"/>
      <c r="S61" s="57" t="s">
        <v>31</v>
      </c>
      <c r="T61" s="345" t="s">
        <v>55</v>
      </c>
      <c r="U61" s="345"/>
      <c r="V61" s="345"/>
      <c r="W61" s="345"/>
      <c r="X61" s="345"/>
      <c r="Y61" s="345"/>
      <c r="Z61" s="345"/>
      <c r="AA61" s="345"/>
      <c r="AB61" s="345"/>
      <c r="AC61" s="345"/>
      <c r="AD61" s="345"/>
      <c r="AE61" s="345"/>
      <c r="AF61" s="345"/>
      <c r="AG61" s="345"/>
      <c r="AH61" s="57" t="s">
        <v>29</v>
      </c>
      <c r="AI61" s="346"/>
      <c r="AJ61" s="346"/>
      <c r="AK61" s="57" t="s">
        <v>31</v>
      </c>
      <c r="AL61" s="345" t="s">
        <v>244</v>
      </c>
      <c r="AM61" s="345"/>
      <c r="AN61" s="345"/>
      <c r="AO61" s="345"/>
      <c r="AP61" s="345"/>
      <c r="AQ61" s="345"/>
      <c r="AR61" s="345"/>
      <c r="AS61" s="345"/>
      <c r="AT61" s="345"/>
      <c r="AU61" s="345"/>
      <c r="AV61" s="345"/>
      <c r="AW61" s="345"/>
      <c r="AX61" s="345"/>
      <c r="AY61" s="345"/>
      <c r="AZ61" s="345"/>
      <c r="BA61" s="345"/>
      <c r="BB61" s="345"/>
      <c r="BC61" s="347"/>
    </row>
    <row r="62" spans="1:59" ht="20.25" customHeight="1">
      <c r="A62" s="221"/>
      <c r="B62" s="599"/>
      <c r="C62" s="35" t="s">
        <v>29</v>
      </c>
      <c r="D62" s="340"/>
      <c r="E62" s="340"/>
      <c r="F62" s="36" t="s">
        <v>31</v>
      </c>
      <c r="G62" s="95" t="s">
        <v>245</v>
      </c>
      <c r="H62" s="95"/>
      <c r="I62" s="95"/>
      <c r="J62" s="95"/>
      <c r="K62" s="95"/>
      <c r="L62" s="95"/>
      <c r="M62" s="95"/>
      <c r="N62" s="95"/>
      <c r="O62" s="95"/>
      <c r="P62" s="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6"/>
    </row>
    <row r="63" spans="1:59" ht="20.100000000000001" customHeight="1">
      <c r="A63" s="221"/>
      <c r="B63" s="180" t="s">
        <v>58</v>
      </c>
      <c r="C63" s="341" t="s">
        <v>59</v>
      </c>
      <c r="D63" s="342"/>
      <c r="E63" s="342"/>
      <c r="F63" s="342"/>
      <c r="G63" s="343" t="s">
        <v>60</v>
      </c>
      <c r="H63" s="343"/>
      <c r="I63" s="57" t="s">
        <v>29</v>
      </c>
      <c r="J63" s="342"/>
      <c r="K63" s="342"/>
      <c r="L63" s="57" t="s">
        <v>31</v>
      </c>
      <c r="M63" s="351" t="s">
        <v>61</v>
      </c>
      <c r="N63" s="351"/>
      <c r="O63" s="351"/>
      <c r="P63" s="351"/>
      <c r="Q63" s="351"/>
      <c r="R63" s="351"/>
      <c r="S63" s="351"/>
      <c r="T63" s="57" t="s">
        <v>29</v>
      </c>
      <c r="U63" s="342"/>
      <c r="V63" s="342"/>
      <c r="W63" s="57" t="s">
        <v>31</v>
      </c>
      <c r="X63" s="351" t="s">
        <v>62</v>
      </c>
      <c r="Y63" s="351"/>
      <c r="Z63" s="351"/>
      <c r="AA63" s="351"/>
      <c r="AB63" s="351"/>
      <c r="AC63" s="351"/>
      <c r="AD63" s="189" t="s">
        <v>29</v>
      </c>
      <c r="AE63" s="342"/>
      <c r="AF63" s="342"/>
      <c r="AG63" s="189" t="s">
        <v>31</v>
      </c>
      <c r="AH63" s="351" t="s">
        <v>63</v>
      </c>
      <c r="AI63" s="351"/>
      <c r="AJ63" s="351"/>
      <c r="AK63" s="351"/>
      <c r="AL63" s="351"/>
      <c r="AM63" s="351"/>
      <c r="AN63" s="351"/>
      <c r="AO63" s="189" t="s">
        <v>29</v>
      </c>
      <c r="AP63" s="342"/>
      <c r="AQ63" s="342"/>
      <c r="AR63" s="189" t="s">
        <v>31</v>
      </c>
      <c r="AS63" s="351" t="s">
        <v>64</v>
      </c>
      <c r="AT63" s="351"/>
      <c r="AU63" s="351"/>
      <c r="AV63" s="351"/>
      <c r="AW63" s="351"/>
      <c r="AX63" s="351"/>
      <c r="AY63" s="351"/>
      <c r="AZ63" s="351"/>
      <c r="BA63" s="351"/>
      <c r="BB63" s="351"/>
      <c r="BC63" s="356"/>
    </row>
    <row r="64" spans="1:59" ht="20.100000000000001" customHeight="1">
      <c r="A64" s="221"/>
      <c r="B64" s="598" t="s">
        <v>238</v>
      </c>
      <c r="C64" s="348" t="s">
        <v>65</v>
      </c>
      <c r="D64" s="349"/>
      <c r="E64" s="349"/>
      <c r="F64" s="349"/>
      <c r="G64" s="322" t="s">
        <v>60</v>
      </c>
      <c r="H64" s="322"/>
      <c r="I64" s="16" t="s">
        <v>29</v>
      </c>
      <c r="J64" s="349"/>
      <c r="K64" s="349"/>
      <c r="L64" s="16" t="s">
        <v>31</v>
      </c>
      <c r="M64" s="350" t="s">
        <v>66</v>
      </c>
      <c r="N64" s="350"/>
      <c r="O64" s="350"/>
      <c r="P64" s="350"/>
      <c r="Q64" s="350"/>
      <c r="R64" s="350"/>
      <c r="S64" s="350"/>
      <c r="T64" s="181" t="s">
        <v>29</v>
      </c>
      <c r="U64" s="349"/>
      <c r="V64" s="349"/>
      <c r="W64" s="181" t="s">
        <v>31</v>
      </c>
      <c r="X64" s="350" t="s">
        <v>67</v>
      </c>
      <c r="Y64" s="350"/>
      <c r="Z64" s="350"/>
      <c r="AA64" s="350"/>
      <c r="AB64" s="350"/>
      <c r="AC64" s="350"/>
      <c r="AD64" s="350"/>
      <c r="AE64" s="596" t="s">
        <v>68</v>
      </c>
      <c r="AF64" s="596"/>
      <c r="AG64" s="596"/>
      <c r="AH64" s="596"/>
      <c r="AI64" s="596"/>
      <c r="AJ64" s="596"/>
      <c r="AK64" s="596"/>
      <c r="AL64" s="596"/>
      <c r="AM64" s="596"/>
      <c r="AN64" s="596"/>
      <c r="AO64" s="596"/>
      <c r="AP64" s="596"/>
      <c r="AQ64" s="596"/>
      <c r="AR64" s="596"/>
      <c r="AS64" s="596"/>
      <c r="AT64" s="596"/>
      <c r="AU64" s="596"/>
      <c r="AV64" s="596"/>
      <c r="AW64" s="596"/>
      <c r="AX64" s="596"/>
      <c r="AY64" s="596"/>
      <c r="AZ64" s="596"/>
      <c r="BA64" s="596"/>
      <c r="BB64" s="596"/>
      <c r="BC64" s="597"/>
    </row>
    <row r="65" spans="1:55" ht="15" customHeight="1">
      <c r="A65" s="221"/>
      <c r="B65" s="599"/>
      <c r="C65" s="352" t="s">
        <v>69</v>
      </c>
      <c r="D65" s="353"/>
      <c r="E65" s="353"/>
      <c r="F65" s="353"/>
      <c r="G65" s="371" t="s">
        <v>60</v>
      </c>
      <c r="H65" s="371"/>
      <c r="I65" s="187" t="s">
        <v>29</v>
      </c>
      <c r="J65" s="353"/>
      <c r="K65" s="353"/>
      <c r="L65" s="187" t="s">
        <v>31</v>
      </c>
      <c r="M65" s="357" t="s">
        <v>70</v>
      </c>
      <c r="N65" s="357"/>
      <c r="O65" s="357"/>
      <c r="P65" s="357"/>
      <c r="Q65" s="357"/>
      <c r="R65" s="357"/>
      <c r="S65" s="357"/>
      <c r="T65" s="5" t="s">
        <v>29</v>
      </c>
      <c r="U65" s="353"/>
      <c r="V65" s="353"/>
      <c r="W65" s="5" t="s">
        <v>31</v>
      </c>
      <c r="X65" s="357" t="s">
        <v>71</v>
      </c>
      <c r="Y65" s="357"/>
      <c r="Z65" s="357"/>
      <c r="AA65" s="357"/>
      <c r="AB65" s="357"/>
      <c r="AC65" s="357"/>
      <c r="AD65" s="357"/>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1"/>
    </row>
    <row r="66" spans="1:55">
      <c r="A66" s="221"/>
      <c r="B66" s="229" t="s">
        <v>72</v>
      </c>
      <c r="C66" s="600" t="s">
        <v>242</v>
      </c>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8"/>
    </row>
    <row r="67" spans="1:55">
      <c r="A67" s="221"/>
      <c r="B67" s="230"/>
      <c r="C67" s="161" t="s">
        <v>74</v>
      </c>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10"/>
    </row>
    <row r="68" spans="1:55" ht="20.100000000000001" customHeight="1">
      <c r="A68" s="221"/>
      <c r="B68" s="230"/>
      <c r="C68" s="362"/>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3"/>
      <c r="AZ68" s="363"/>
      <c r="BA68" s="363"/>
      <c r="BB68" s="363"/>
      <c r="BC68" s="364"/>
    </row>
    <row r="69" spans="1:55" ht="20.100000000000001" customHeight="1">
      <c r="A69" s="221"/>
      <c r="B69" s="230"/>
      <c r="C69" s="365"/>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7"/>
    </row>
    <row r="70" spans="1:55" ht="20.100000000000001" customHeight="1">
      <c r="A70" s="221"/>
      <c r="B70" s="230"/>
      <c r="C70" s="365"/>
      <c r="D70" s="366"/>
      <c r="E70" s="366"/>
      <c r="F70" s="366"/>
      <c r="G70" s="366"/>
      <c r="H70" s="366"/>
      <c r="I70" s="366"/>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7"/>
    </row>
    <row r="71" spans="1:55" ht="20.100000000000001" customHeight="1">
      <c r="A71" s="221"/>
      <c r="B71" s="230"/>
      <c r="C71" s="365"/>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7"/>
    </row>
    <row r="72" spans="1:55" ht="20.100000000000001" customHeight="1">
      <c r="A72" s="221"/>
      <c r="B72" s="231"/>
      <c r="C72" s="368"/>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69"/>
      <c r="AY72" s="369"/>
      <c r="AZ72" s="369"/>
      <c r="BA72" s="369"/>
      <c r="BB72" s="369"/>
      <c r="BC72" s="370"/>
    </row>
    <row r="73" spans="1:55" ht="20.100000000000001" customHeight="1">
      <c r="A73" s="221"/>
      <c r="B73" s="180" t="s">
        <v>75</v>
      </c>
      <c r="C73" s="372"/>
      <c r="D73" s="373"/>
      <c r="E73" s="373"/>
      <c r="F73" s="373"/>
      <c r="G73" s="373"/>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c r="AN73" s="373"/>
      <c r="AO73" s="373"/>
      <c r="AP73" s="373"/>
      <c r="AQ73" s="373"/>
      <c r="AR73" s="373"/>
      <c r="AS73" s="373"/>
      <c r="AT73" s="373"/>
      <c r="AU73" s="373"/>
      <c r="AV73" s="373"/>
      <c r="AW73" s="373"/>
      <c r="AX73" s="373"/>
      <c r="AY73" s="373"/>
      <c r="AZ73" s="373"/>
      <c r="BA73" s="373"/>
      <c r="BB73" s="373"/>
      <c r="BC73" s="374"/>
    </row>
    <row r="74" spans="1:55" ht="20.100000000000001" customHeight="1">
      <c r="A74" s="221"/>
      <c r="B74" s="59" t="s">
        <v>77</v>
      </c>
      <c r="C74" s="36" t="s">
        <v>29</v>
      </c>
      <c r="D74" s="340"/>
      <c r="E74" s="340"/>
      <c r="F74" s="36" t="s">
        <v>31</v>
      </c>
      <c r="G74" s="385" t="s">
        <v>78</v>
      </c>
      <c r="H74" s="385"/>
      <c r="I74" s="385"/>
      <c r="J74" s="385"/>
      <c r="K74" s="385"/>
      <c r="L74" s="385"/>
      <c r="M74" s="385"/>
      <c r="N74" s="385"/>
      <c r="O74" s="36" t="s">
        <v>29</v>
      </c>
      <c r="P74" s="340"/>
      <c r="Q74" s="340"/>
      <c r="R74" s="36" t="s">
        <v>31</v>
      </c>
      <c r="S74" s="406" t="s">
        <v>79</v>
      </c>
      <c r="T74" s="406"/>
      <c r="U74" s="406"/>
      <c r="V74" s="406"/>
      <c r="W74" s="406"/>
      <c r="X74" s="406"/>
      <c r="Y74" s="406"/>
      <c r="Z74" s="406"/>
      <c r="AA74" s="406"/>
      <c r="AB74" s="406"/>
      <c r="AC74" s="406"/>
      <c r="AD74" s="406"/>
      <c r="AE74" s="36" t="s">
        <v>29</v>
      </c>
      <c r="AF74" s="340"/>
      <c r="AG74" s="340"/>
      <c r="AH74" s="36" t="s">
        <v>31</v>
      </c>
      <c r="AI74" s="385" t="s">
        <v>80</v>
      </c>
      <c r="AJ74" s="385"/>
      <c r="AK74" s="385"/>
      <c r="AL74" s="385"/>
      <c r="AM74" s="385"/>
      <c r="AN74" s="385"/>
      <c r="AO74" s="385"/>
      <c r="AP74" s="385"/>
      <c r="AQ74" s="385"/>
      <c r="AR74" s="385"/>
      <c r="AS74" s="385"/>
      <c r="AT74" s="385"/>
      <c r="AU74" s="385"/>
      <c r="AV74" s="385"/>
      <c r="AW74" s="385"/>
      <c r="AX74" s="385"/>
      <c r="AY74" s="385"/>
      <c r="AZ74" s="385"/>
      <c r="BA74" s="385"/>
      <c r="BB74" s="385"/>
      <c r="BC74" s="386"/>
    </row>
    <row r="75" spans="1:55" ht="20.100000000000001" customHeight="1">
      <c r="A75" s="221"/>
      <c r="B75" s="229" t="s">
        <v>81</v>
      </c>
      <c r="C75" s="376"/>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8"/>
    </row>
    <row r="76" spans="1:55" ht="20.100000000000001" customHeight="1">
      <c r="A76" s="221"/>
      <c r="B76" s="375"/>
      <c r="C76" s="379"/>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80"/>
      <c r="AP76" s="380"/>
      <c r="AQ76" s="380"/>
      <c r="AR76" s="380"/>
      <c r="AS76" s="380"/>
      <c r="AT76" s="380"/>
      <c r="AU76" s="380"/>
      <c r="AV76" s="380"/>
      <c r="AW76" s="380"/>
      <c r="AX76" s="380"/>
      <c r="AY76" s="380"/>
      <c r="AZ76" s="380"/>
      <c r="BA76" s="380"/>
      <c r="BB76" s="380"/>
      <c r="BC76" s="381"/>
    </row>
    <row r="77" spans="1:55" ht="20.100000000000001" customHeight="1">
      <c r="A77" s="221"/>
      <c r="B77" s="60"/>
      <c r="C77" s="379"/>
      <c r="D77" s="380"/>
      <c r="E77" s="380"/>
      <c r="F77" s="380"/>
      <c r="G77" s="380"/>
      <c r="H77" s="380"/>
      <c r="I77" s="380"/>
      <c r="J77" s="380"/>
      <c r="K77" s="380"/>
      <c r="L77" s="380"/>
      <c r="M77" s="380"/>
      <c r="N77" s="380"/>
      <c r="O77" s="380"/>
      <c r="P77" s="380"/>
      <c r="Q77" s="380"/>
      <c r="R77" s="380"/>
      <c r="S77" s="380"/>
      <c r="T77" s="380"/>
      <c r="U77" s="380"/>
      <c r="V77" s="380"/>
      <c r="W77" s="380"/>
      <c r="X77" s="380"/>
      <c r="Y77" s="380"/>
      <c r="Z77" s="380"/>
      <c r="AA77" s="380"/>
      <c r="AB77" s="380"/>
      <c r="AC77" s="380"/>
      <c r="AD77" s="380"/>
      <c r="AE77" s="380"/>
      <c r="AF77" s="380"/>
      <c r="AG77" s="380"/>
      <c r="AH77" s="380"/>
      <c r="AI77" s="380"/>
      <c r="AJ77" s="380"/>
      <c r="AK77" s="380"/>
      <c r="AL77" s="380"/>
      <c r="AM77" s="380"/>
      <c r="AN77" s="380"/>
      <c r="AO77" s="380"/>
      <c r="AP77" s="380"/>
      <c r="AQ77" s="380"/>
      <c r="AR77" s="380"/>
      <c r="AS77" s="380"/>
      <c r="AT77" s="380"/>
      <c r="AU77" s="380"/>
      <c r="AV77" s="380"/>
      <c r="AW77" s="380"/>
      <c r="AX77" s="380"/>
      <c r="AY77" s="380"/>
      <c r="AZ77" s="380"/>
      <c r="BA77" s="380"/>
      <c r="BB77" s="380"/>
      <c r="BC77" s="381"/>
    </row>
    <row r="78" spans="1:55" ht="20.100000000000001" customHeight="1">
      <c r="A78" s="221"/>
      <c r="B78" s="60"/>
      <c r="C78" s="379"/>
      <c r="D78" s="380"/>
      <c r="E78" s="380"/>
      <c r="F78" s="380"/>
      <c r="G78" s="380"/>
      <c r="H78" s="380"/>
      <c r="I78" s="380"/>
      <c r="J78" s="380"/>
      <c r="K78" s="380"/>
      <c r="L78" s="380"/>
      <c r="M78" s="380"/>
      <c r="N78" s="380"/>
      <c r="O78" s="380"/>
      <c r="P78" s="380"/>
      <c r="Q78" s="380"/>
      <c r="R78" s="380"/>
      <c r="S78" s="380"/>
      <c r="T78" s="380"/>
      <c r="U78" s="380"/>
      <c r="V78" s="380"/>
      <c r="W78" s="380"/>
      <c r="X78" s="380"/>
      <c r="Y78" s="380"/>
      <c r="Z78" s="380"/>
      <c r="AA78" s="380"/>
      <c r="AB78" s="380"/>
      <c r="AC78" s="380"/>
      <c r="AD78" s="380"/>
      <c r="AE78" s="380"/>
      <c r="AF78" s="380"/>
      <c r="AG78" s="380"/>
      <c r="AH78" s="380"/>
      <c r="AI78" s="380"/>
      <c r="AJ78" s="380"/>
      <c r="AK78" s="380"/>
      <c r="AL78" s="380"/>
      <c r="AM78" s="380"/>
      <c r="AN78" s="380"/>
      <c r="AO78" s="380"/>
      <c r="AP78" s="380"/>
      <c r="AQ78" s="380"/>
      <c r="AR78" s="380"/>
      <c r="AS78" s="380"/>
      <c r="AT78" s="380"/>
      <c r="AU78" s="380"/>
      <c r="AV78" s="380"/>
      <c r="AW78" s="380"/>
      <c r="AX78" s="380"/>
      <c r="AY78" s="380"/>
      <c r="AZ78" s="380"/>
      <c r="BA78" s="380"/>
      <c r="BB78" s="380"/>
      <c r="BC78" s="381"/>
    </row>
    <row r="79" spans="1:55" ht="15.75" customHeight="1">
      <c r="A79" s="222"/>
      <c r="B79" s="61"/>
      <c r="C79" s="382"/>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c r="AC79" s="383"/>
      <c r="AD79" s="383"/>
      <c r="AE79" s="383"/>
      <c r="AF79" s="383"/>
      <c r="AG79" s="383"/>
      <c r="AH79" s="383"/>
      <c r="AI79" s="383"/>
      <c r="AJ79" s="383"/>
      <c r="AK79" s="383"/>
      <c r="AL79" s="383"/>
      <c r="AM79" s="383"/>
      <c r="AN79" s="383"/>
      <c r="AO79" s="383"/>
      <c r="AP79" s="383"/>
      <c r="AQ79" s="383"/>
      <c r="AR79" s="383"/>
      <c r="AS79" s="383"/>
      <c r="AT79" s="383"/>
      <c r="AU79" s="383"/>
      <c r="AV79" s="383"/>
      <c r="AW79" s="383"/>
      <c r="AX79" s="383"/>
      <c r="AY79" s="383"/>
      <c r="AZ79" s="383"/>
      <c r="BA79" s="383"/>
      <c r="BB79" s="383"/>
      <c r="BC79" s="384"/>
    </row>
    <row r="80" spans="1:55">
      <c r="A80" s="220" t="s">
        <v>82</v>
      </c>
      <c r="B80" s="62"/>
      <c r="C80" s="591" t="s">
        <v>83</v>
      </c>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592"/>
      <c r="AB80" s="592"/>
      <c r="AC80" s="592"/>
      <c r="AD80" s="592"/>
      <c r="AE80" s="592"/>
      <c r="AF80" s="592"/>
      <c r="AG80" s="592"/>
      <c r="AH80" s="592"/>
      <c r="AI80" s="592"/>
      <c r="AJ80" s="592"/>
      <c r="AK80" s="592"/>
      <c r="AL80" s="592"/>
      <c r="AM80" s="592"/>
      <c r="AN80" s="592"/>
      <c r="AO80" s="592"/>
      <c r="AP80" s="592"/>
      <c r="AQ80" s="592"/>
      <c r="AR80" s="592"/>
      <c r="AS80" s="592"/>
      <c r="AT80" s="592"/>
      <c r="AU80" s="592"/>
      <c r="AV80" s="592"/>
      <c r="AW80" s="592"/>
      <c r="AX80" s="592"/>
      <c r="AY80" s="592"/>
      <c r="AZ80" s="592"/>
      <c r="BA80" s="592"/>
      <c r="BB80" s="592"/>
      <c r="BC80" s="593"/>
    </row>
    <row r="81" spans="1:55" ht="20.100000000000001" customHeight="1">
      <c r="A81" s="221"/>
      <c r="B81" s="186" t="s">
        <v>84</v>
      </c>
      <c r="C81" s="63" t="s">
        <v>29</v>
      </c>
      <c r="D81" s="349" t="s">
        <v>85</v>
      </c>
      <c r="E81" s="349"/>
      <c r="F81" s="342" t="s">
        <v>86</v>
      </c>
      <c r="G81" s="342"/>
      <c r="H81" s="342"/>
      <c r="I81" s="342" t="s">
        <v>88</v>
      </c>
      <c r="J81" s="342"/>
      <c r="K81" s="64" t="s">
        <v>31</v>
      </c>
      <c r="L81" s="390"/>
      <c r="M81" s="390"/>
      <c r="N81" s="390"/>
      <c r="O81" s="390"/>
      <c r="P81" s="390"/>
      <c r="Q81" s="390"/>
      <c r="R81" s="390"/>
      <c r="S81" s="390"/>
      <c r="T81" s="390"/>
      <c r="U81" s="390"/>
      <c r="V81" s="391"/>
      <c r="W81" s="392" t="s">
        <v>87</v>
      </c>
      <c r="X81" s="393"/>
      <c r="Y81" s="393"/>
      <c r="Z81" s="393"/>
      <c r="AA81" s="393"/>
      <c r="AB81" s="393"/>
      <c r="AC81" s="393"/>
      <c r="AD81" s="393"/>
      <c r="AE81" s="394"/>
      <c r="AF81" s="63" t="s">
        <v>29</v>
      </c>
      <c r="AG81" s="342" t="s">
        <v>85</v>
      </c>
      <c r="AH81" s="342"/>
      <c r="AI81" s="342"/>
      <c r="AJ81" s="342" t="s">
        <v>86</v>
      </c>
      <c r="AK81" s="342"/>
      <c r="AL81" s="184"/>
      <c r="AM81" s="342" t="s">
        <v>88</v>
      </c>
      <c r="AN81" s="342"/>
      <c r="AO81" s="342"/>
      <c r="AP81" s="64" t="s">
        <v>31</v>
      </c>
      <c r="AQ81" s="395"/>
      <c r="AR81" s="395"/>
      <c r="AS81" s="395"/>
      <c r="AT81" s="395"/>
      <c r="AU81" s="395"/>
      <c r="AV81" s="395"/>
      <c r="AW81" s="395"/>
      <c r="AX81" s="395"/>
      <c r="AY81" s="395"/>
      <c r="AZ81" s="395"/>
      <c r="BA81" s="395"/>
      <c r="BB81" s="395"/>
      <c r="BC81" s="396"/>
    </row>
    <row r="82" spans="1:55" ht="20.100000000000001" customHeight="1">
      <c r="A82" s="221"/>
      <c r="B82" s="183" t="s">
        <v>89</v>
      </c>
      <c r="C82" s="65" t="s">
        <v>29</v>
      </c>
      <c r="D82" s="349" t="s">
        <v>85</v>
      </c>
      <c r="E82" s="349"/>
      <c r="F82" s="349" t="s">
        <v>86</v>
      </c>
      <c r="G82" s="349"/>
      <c r="H82" s="349"/>
      <c r="I82" s="349" t="s">
        <v>88</v>
      </c>
      <c r="J82" s="349"/>
      <c r="K82" s="16" t="s">
        <v>31</v>
      </c>
      <c r="L82" s="404"/>
      <c r="M82" s="404"/>
      <c r="N82" s="404"/>
      <c r="O82" s="404"/>
      <c r="P82" s="404"/>
      <c r="Q82" s="404"/>
      <c r="R82" s="404"/>
      <c r="S82" s="404"/>
      <c r="T82" s="404"/>
      <c r="U82" s="404"/>
      <c r="V82" s="405"/>
      <c r="W82" s="399" t="s">
        <v>90</v>
      </c>
      <c r="X82" s="400"/>
      <c r="Y82" s="400"/>
      <c r="Z82" s="400"/>
      <c r="AA82" s="400"/>
      <c r="AB82" s="400"/>
      <c r="AC82" s="400"/>
      <c r="AD82" s="400"/>
      <c r="AE82" s="401"/>
      <c r="AF82" s="65" t="s">
        <v>29</v>
      </c>
      <c r="AG82" s="349" t="s">
        <v>173</v>
      </c>
      <c r="AH82" s="349"/>
      <c r="AI82" s="349"/>
      <c r="AJ82" s="349" t="s">
        <v>86</v>
      </c>
      <c r="AK82" s="349"/>
      <c r="AL82" s="349" t="s">
        <v>76</v>
      </c>
      <c r="AM82" s="349"/>
      <c r="AN82" s="349"/>
      <c r="AO82" s="349"/>
      <c r="AP82" s="16"/>
      <c r="AQ82" s="181" t="s">
        <v>86</v>
      </c>
      <c r="AR82" s="181"/>
      <c r="AS82" s="349" t="s">
        <v>88</v>
      </c>
      <c r="AT82" s="349"/>
      <c r="AU82" s="349"/>
      <c r="AV82" s="16" t="s">
        <v>31</v>
      </c>
      <c r="AW82" s="358"/>
      <c r="AX82" s="358"/>
      <c r="AY82" s="358"/>
      <c r="AZ82" s="358"/>
      <c r="BA82" s="358"/>
      <c r="BB82" s="358"/>
      <c r="BC82" s="359"/>
    </row>
    <row r="83" spans="1:55" ht="20.100000000000001" customHeight="1">
      <c r="A83" s="221"/>
      <c r="B83" s="183" t="s">
        <v>91</v>
      </c>
      <c r="C83" s="65" t="s">
        <v>29</v>
      </c>
      <c r="D83" s="349" t="s">
        <v>85</v>
      </c>
      <c r="E83" s="349"/>
      <c r="F83" s="349" t="s">
        <v>86</v>
      </c>
      <c r="G83" s="349"/>
      <c r="H83" s="349"/>
      <c r="I83" s="349" t="s">
        <v>88</v>
      </c>
      <c r="J83" s="349"/>
      <c r="K83" s="16" t="s">
        <v>31</v>
      </c>
      <c r="L83" s="594" t="s">
        <v>240</v>
      </c>
      <c r="M83" s="594"/>
      <c r="N83" s="594"/>
      <c r="O83" s="594"/>
      <c r="P83" s="594"/>
      <c r="Q83" s="594"/>
      <c r="R83" s="594"/>
      <c r="S83" s="594"/>
      <c r="T83" s="594"/>
      <c r="U83" s="594"/>
      <c r="V83" s="595"/>
      <c r="W83" s="399"/>
      <c r="X83" s="400"/>
      <c r="Y83" s="400"/>
      <c r="Z83" s="400"/>
      <c r="AA83" s="400"/>
      <c r="AB83" s="400"/>
      <c r="AC83" s="400"/>
      <c r="AD83" s="400"/>
      <c r="AE83" s="401"/>
      <c r="AF83" s="65"/>
      <c r="AG83" s="349"/>
      <c r="AH83" s="349"/>
      <c r="AI83" s="349"/>
      <c r="AJ83" s="349"/>
      <c r="AK83" s="349"/>
      <c r="AL83" s="181"/>
      <c r="AM83" s="349"/>
      <c r="AN83" s="349"/>
      <c r="AO83" s="349"/>
      <c r="AP83" s="16"/>
      <c r="AQ83" s="402"/>
      <c r="AR83" s="402"/>
      <c r="AS83" s="402"/>
      <c r="AT83" s="402"/>
      <c r="AU83" s="402"/>
      <c r="AV83" s="402"/>
      <c r="AW83" s="402"/>
      <c r="AX83" s="402"/>
      <c r="AY83" s="402"/>
      <c r="AZ83" s="402"/>
      <c r="BA83" s="402"/>
      <c r="BB83" s="402"/>
      <c r="BC83" s="403"/>
    </row>
    <row r="84" spans="1:55" ht="20.100000000000001" customHeight="1">
      <c r="A84" s="221"/>
      <c r="B84" s="183" t="s">
        <v>93</v>
      </c>
      <c r="C84" s="65" t="s">
        <v>29</v>
      </c>
      <c r="D84" s="349" t="s">
        <v>85</v>
      </c>
      <c r="E84" s="349"/>
      <c r="F84" s="349" t="s">
        <v>86</v>
      </c>
      <c r="G84" s="349"/>
      <c r="H84" s="349"/>
      <c r="I84" s="349" t="s">
        <v>88</v>
      </c>
      <c r="J84" s="349"/>
      <c r="K84" s="16" t="s">
        <v>31</v>
      </c>
      <c r="L84" s="404"/>
      <c r="M84" s="404"/>
      <c r="N84" s="404"/>
      <c r="O84" s="404"/>
      <c r="P84" s="404"/>
      <c r="Q84" s="404"/>
      <c r="R84" s="404"/>
      <c r="S84" s="404"/>
      <c r="T84" s="404"/>
      <c r="U84" s="404"/>
      <c r="V84" s="405"/>
      <c r="W84" s="399" t="s">
        <v>94</v>
      </c>
      <c r="X84" s="400"/>
      <c r="Y84" s="400"/>
      <c r="Z84" s="400"/>
      <c r="AA84" s="400"/>
      <c r="AB84" s="400"/>
      <c r="AC84" s="400"/>
      <c r="AD84" s="400"/>
      <c r="AE84" s="401"/>
      <c r="AF84" s="65" t="s">
        <v>29</v>
      </c>
      <c r="AG84" s="349" t="s">
        <v>85</v>
      </c>
      <c r="AH84" s="349"/>
      <c r="AI84" s="349"/>
      <c r="AJ84" s="349" t="s">
        <v>86</v>
      </c>
      <c r="AK84" s="349"/>
      <c r="AL84" s="181"/>
      <c r="AM84" s="349" t="s">
        <v>88</v>
      </c>
      <c r="AN84" s="349"/>
      <c r="AO84" s="349"/>
      <c r="AP84" s="16" t="s">
        <v>31</v>
      </c>
      <c r="AQ84" s="404"/>
      <c r="AR84" s="404"/>
      <c r="AS84" s="404"/>
      <c r="AT84" s="404"/>
      <c r="AU84" s="404"/>
      <c r="AV84" s="404"/>
      <c r="AW84" s="404"/>
      <c r="AX84" s="404"/>
      <c r="AY84" s="404"/>
      <c r="AZ84" s="404"/>
      <c r="BA84" s="404"/>
      <c r="BB84" s="404"/>
      <c r="BC84" s="409"/>
    </row>
    <row r="85" spans="1:55" ht="20.100000000000001" customHeight="1">
      <c r="A85" s="221"/>
      <c r="B85" s="182" t="s">
        <v>95</v>
      </c>
      <c r="C85" s="66" t="s">
        <v>29</v>
      </c>
      <c r="D85" s="353" t="s">
        <v>85</v>
      </c>
      <c r="E85" s="353"/>
      <c r="F85" s="353" t="s">
        <v>86</v>
      </c>
      <c r="G85" s="353"/>
      <c r="H85" s="353"/>
      <c r="I85" s="353" t="s">
        <v>88</v>
      </c>
      <c r="J85" s="353"/>
      <c r="K85" s="67" t="s">
        <v>31</v>
      </c>
      <c r="L85" s="410"/>
      <c r="M85" s="410"/>
      <c r="N85" s="410"/>
      <c r="O85" s="410"/>
      <c r="P85" s="410"/>
      <c r="Q85" s="410"/>
      <c r="R85" s="410"/>
      <c r="S85" s="410"/>
      <c r="T85" s="410"/>
      <c r="U85" s="410"/>
      <c r="V85" s="411"/>
      <c r="W85" s="412" t="s">
        <v>96</v>
      </c>
      <c r="X85" s="413"/>
      <c r="Y85" s="413"/>
      <c r="Z85" s="413"/>
      <c r="AA85" s="413"/>
      <c r="AB85" s="413"/>
      <c r="AC85" s="413"/>
      <c r="AD85" s="413"/>
      <c r="AE85" s="414"/>
      <c r="AF85" s="66" t="s">
        <v>29</v>
      </c>
      <c r="AG85" s="353" t="s">
        <v>85</v>
      </c>
      <c r="AH85" s="353"/>
      <c r="AI85" s="353"/>
      <c r="AJ85" s="353" t="s">
        <v>86</v>
      </c>
      <c r="AK85" s="353"/>
      <c r="AL85" s="176"/>
      <c r="AM85" s="353" t="s">
        <v>88</v>
      </c>
      <c r="AN85" s="353"/>
      <c r="AO85" s="353"/>
      <c r="AP85" s="67" t="s">
        <v>31</v>
      </c>
      <c r="AQ85" s="407"/>
      <c r="AR85" s="407"/>
      <c r="AS85" s="407"/>
      <c r="AT85" s="407"/>
      <c r="AU85" s="407"/>
      <c r="AV85" s="407"/>
      <c r="AW85" s="407"/>
      <c r="AX85" s="407"/>
      <c r="AY85" s="407"/>
      <c r="AZ85" s="407"/>
      <c r="BA85" s="407"/>
      <c r="BB85" s="407"/>
      <c r="BC85" s="408"/>
    </row>
    <row r="86" spans="1:55" ht="20.100000000000001" customHeight="1">
      <c r="A86" s="221"/>
      <c r="B86" s="229" t="s">
        <v>97</v>
      </c>
      <c r="C86" s="376"/>
      <c r="D86" s="430"/>
      <c r="E86" s="430"/>
      <c r="F86" s="430"/>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0"/>
      <c r="AY86" s="430"/>
      <c r="AZ86" s="430"/>
      <c r="BA86" s="430"/>
      <c r="BB86" s="430"/>
      <c r="BC86" s="431"/>
    </row>
    <row r="87" spans="1:55" ht="20.100000000000001" customHeight="1">
      <c r="A87" s="221"/>
      <c r="B87" s="230"/>
      <c r="C87" s="432"/>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3"/>
      <c r="AY87" s="433"/>
      <c r="AZ87" s="433"/>
      <c r="BA87" s="433"/>
      <c r="BB87" s="433"/>
      <c r="BC87" s="434"/>
    </row>
    <row r="88" spans="1:55" ht="20.100000000000001" customHeight="1">
      <c r="A88" s="221"/>
      <c r="B88" s="438"/>
      <c r="C88" s="432"/>
      <c r="D88" s="433"/>
      <c r="E88" s="433"/>
      <c r="F88" s="433"/>
      <c r="G88" s="433"/>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3"/>
      <c r="AY88" s="433"/>
      <c r="AZ88" s="433"/>
      <c r="BA88" s="433"/>
      <c r="BB88" s="433"/>
      <c r="BC88" s="434"/>
    </row>
    <row r="89" spans="1:55" ht="20.100000000000001" customHeight="1">
      <c r="A89" s="222"/>
      <c r="B89" s="439"/>
      <c r="C89" s="435"/>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6"/>
      <c r="AY89" s="436"/>
      <c r="AZ89" s="436"/>
      <c r="BA89" s="436"/>
      <c r="BB89" s="436"/>
      <c r="BC89" s="437"/>
    </row>
    <row r="90" spans="1:55" ht="20.100000000000001" customHeight="1">
      <c r="A90" s="415" t="s">
        <v>98</v>
      </c>
      <c r="B90" s="74" t="s">
        <v>99</v>
      </c>
      <c r="C90" s="75" t="s">
        <v>29</v>
      </c>
      <c r="D90" s="418"/>
      <c r="E90" s="418"/>
      <c r="F90" s="76" t="s">
        <v>31</v>
      </c>
      <c r="G90" s="419" t="s">
        <v>100</v>
      </c>
      <c r="H90" s="419"/>
      <c r="I90" s="419"/>
      <c r="J90" s="419"/>
      <c r="K90" s="419"/>
      <c r="L90" s="419"/>
      <c r="M90" s="419"/>
      <c r="N90" s="419"/>
      <c r="O90" s="76" t="s">
        <v>29</v>
      </c>
      <c r="P90" s="418"/>
      <c r="Q90" s="418"/>
      <c r="R90" s="76" t="s">
        <v>31</v>
      </c>
      <c r="S90" s="419" t="s">
        <v>101</v>
      </c>
      <c r="T90" s="419"/>
      <c r="U90" s="419"/>
      <c r="V90" s="419"/>
      <c r="W90" s="419"/>
      <c r="X90" s="419"/>
      <c r="Y90" s="419"/>
      <c r="Z90" s="419"/>
      <c r="AA90" s="76" t="s">
        <v>29</v>
      </c>
      <c r="AB90" s="418"/>
      <c r="AC90" s="418"/>
      <c r="AD90" s="76" t="s">
        <v>31</v>
      </c>
      <c r="AE90" s="419" t="s">
        <v>41</v>
      </c>
      <c r="AF90" s="419"/>
      <c r="AG90" s="419"/>
      <c r="AH90" s="419"/>
      <c r="AI90" s="419"/>
      <c r="AJ90" s="77" t="s">
        <v>42</v>
      </c>
      <c r="AK90" s="440"/>
      <c r="AL90" s="440"/>
      <c r="AM90" s="440"/>
      <c r="AN90" s="440"/>
      <c r="AO90" s="440"/>
      <c r="AP90" s="440"/>
      <c r="AQ90" s="440"/>
      <c r="AR90" s="440"/>
      <c r="AS90" s="440"/>
      <c r="AT90" s="440"/>
      <c r="AU90" s="440"/>
      <c r="AV90" s="440"/>
      <c r="AW90" s="440"/>
      <c r="AX90" s="440"/>
      <c r="AY90" s="440"/>
      <c r="AZ90" s="440"/>
      <c r="BA90" s="440"/>
      <c r="BB90" s="440"/>
      <c r="BC90" s="78" t="s">
        <v>44</v>
      </c>
    </row>
    <row r="91" spans="1:55" ht="20.100000000000001" customHeight="1">
      <c r="A91" s="416"/>
      <c r="B91" s="48" t="s">
        <v>102</v>
      </c>
      <c r="C91" s="260"/>
      <c r="D91" s="245"/>
      <c r="E91" s="245"/>
      <c r="F91" s="245"/>
      <c r="G91" s="245"/>
      <c r="H91" s="245"/>
      <c r="I91" s="245"/>
      <c r="J91" s="245"/>
      <c r="K91" s="245"/>
      <c r="L91" s="245"/>
      <c r="M91" s="245"/>
      <c r="N91" s="245"/>
      <c r="O91" s="245"/>
      <c r="P91" s="245"/>
      <c r="Q91" s="245"/>
      <c r="R91" s="245"/>
      <c r="S91" s="245"/>
      <c r="T91" s="245"/>
      <c r="U91" s="420" t="s">
        <v>103</v>
      </c>
      <c r="V91" s="420"/>
      <c r="W91" s="421"/>
      <c r="X91" s="81" t="s">
        <v>29</v>
      </c>
      <c r="Y91" s="245"/>
      <c r="Z91" s="245"/>
      <c r="AA91" s="81" t="s">
        <v>31</v>
      </c>
      <c r="AB91" s="290" t="s">
        <v>104</v>
      </c>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442"/>
    </row>
    <row r="92" spans="1:55" ht="20.100000000000001" customHeight="1">
      <c r="A92" s="416"/>
      <c r="B92" s="82" t="s">
        <v>105</v>
      </c>
      <c r="C92" s="422">
        <v>45869</v>
      </c>
      <c r="D92" s="423"/>
      <c r="E92" s="423"/>
      <c r="F92" s="423"/>
      <c r="G92" s="423"/>
      <c r="H92" s="423"/>
      <c r="I92" s="423"/>
      <c r="J92" s="423"/>
      <c r="K92" s="423"/>
      <c r="L92" s="423"/>
      <c r="M92" s="423"/>
      <c r="N92" s="423"/>
      <c r="O92" s="423"/>
      <c r="P92" s="423"/>
      <c r="Q92" s="423"/>
      <c r="R92" s="423"/>
      <c r="S92" s="423"/>
      <c r="T92" s="423"/>
      <c r="U92" s="423"/>
      <c r="V92" s="423"/>
      <c r="W92" s="424"/>
      <c r="X92" s="81"/>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9"/>
    </row>
    <row r="93" spans="1:55" ht="20.100000000000001" customHeight="1">
      <c r="A93" s="417"/>
      <c r="B93" s="73" t="s">
        <v>106</v>
      </c>
      <c r="C93" s="66" t="s">
        <v>29</v>
      </c>
      <c r="D93" s="353" t="s">
        <v>173</v>
      </c>
      <c r="E93" s="353"/>
      <c r="F93" s="353" t="s">
        <v>86</v>
      </c>
      <c r="G93" s="353"/>
      <c r="H93" s="353"/>
      <c r="I93" s="353" t="s">
        <v>107</v>
      </c>
      <c r="J93" s="353"/>
      <c r="K93" s="67" t="s">
        <v>31</v>
      </c>
      <c r="L93" s="425" t="s">
        <v>83</v>
      </c>
      <c r="M93" s="425"/>
      <c r="N93" s="425"/>
      <c r="O93" s="425"/>
      <c r="P93" s="425"/>
      <c r="Q93" s="425"/>
      <c r="R93" s="425"/>
      <c r="S93" s="425"/>
      <c r="T93" s="425"/>
      <c r="U93" s="425"/>
      <c r="V93" s="425"/>
      <c r="W93" s="426"/>
      <c r="X93" s="427"/>
      <c r="Y93" s="428"/>
      <c r="Z93" s="428"/>
      <c r="AA93" s="428"/>
      <c r="AB93" s="428"/>
      <c r="AC93" s="428"/>
      <c r="AD93" s="428"/>
      <c r="AE93" s="428"/>
      <c r="AF93" s="428"/>
      <c r="AG93" s="428"/>
      <c r="AH93" s="428"/>
      <c r="AI93" s="428"/>
      <c r="AJ93" s="428"/>
      <c r="AK93" s="428"/>
      <c r="AL93" s="428"/>
      <c r="AM93" s="428"/>
      <c r="AN93" s="428"/>
      <c r="AO93" s="428"/>
      <c r="AP93" s="428"/>
      <c r="AQ93" s="428"/>
      <c r="AR93" s="428"/>
      <c r="AS93" s="428"/>
      <c r="AT93" s="428"/>
      <c r="AU93" s="428"/>
      <c r="AV93" s="428"/>
      <c r="AW93" s="428"/>
      <c r="AX93" s="428"/>
      <c r="AY93" s="428"/>
      <c r="AZ93" s="428"/>
      <c r="BA93" s="428"/>
      <c r="BB93" s="428"/>
      <c r="BC93" s="429"/>
    </row>
    <row r="94" spans="1:55" ht="19.5" customHeight="1">
      <c r="A94" s="619" t="s">
        <v>108</v>
      </c>
      <c r="B94" s="68" t="s">
        <v>109</v>
      </c>
      <c r="C94" s="476" t="s">
        <v>9</v>
      </c>
      <c r="D94" s="477"/>
      <c r="E94" s="480" t="s">
        <v>110</v>
      </c>
      <c r="F94" s="480"/>
      <c r="G94" s="480"/>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80"/>
      <c r="AM94" s="480"/>
      <c r="AN94" s="480"/>
      <c r="AO94" s="480"/>
      <c r="AP94" s="480"/>
      <c r="AQ94" s="480"/>
      <c r="AR94" s="480"/>
      <c r="AS94" s="480"/>
      <c r="AT94" s="480"/>
      <c r="AU94" s="480"/>
      <c r="AV94" s="480"/>
      <c r="AW94" s="480"/>
      <c r="AX94" s="480"/>
      <c r="AY94" s="480"/>
      <c r="AZ94" s="480"/>
      <c r="BA94" s="480"/>
      <c r="BB94" s="480"/>
      <c r="BC94" s="481"/>
    </row>
    <row r="95" spans="1:55" ht="20.100000000000001" customHeight="1">
      <c r="A95" s="620"/>
      <c r="B95" s="609" t="s">
        <v>111</v>
      </c>
      <c r="C95" s="478" t="s">
        <v>9</v>
      </c>
      <c r="D95" s="479"/>
      <c r="E95" s="482" t="s">
        <v>110</v>
      </c>
      <c r="F95" s="482"/>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82"/>
      <c r="AM95" s="482"/>
      <c r="AN95" s="482"/>
      <c r="AO95" s="482"/>
      <c r="AP95" s="482"/>
      <c r="AQ95" s="482"/>
      <c r="AR95" s="482"/>
      <c r="AS95" s="482"/>
      <c r="AT95" s="482"/>
      <c r="AU95" s="482"/>
      <c r="AV95" s="482"/>
      <c r="AW95" s="482"/>
      <c r="AX95" s="482"/>
      <c r="AY95" s="482"/>
      <c r="AZ95" s="482"/>
      <c r="BA95" s="482"/>
      <c r="BB95" s="482"/>
      <c r="BC95" s="483"/>
    </row>
    <row r="96" spans="1:55" ht="20.100000000000001" customHeight="1">
      <c r="A96" s="620"/>
      <c r="B96" s="70" t="s">
        <v>112</v>
      </c>
      <c r="C96" s="243"/>
      <c r="D96" s="244"/>
      <c r="E96" s="244"/>
      <c r="F96" s="244"/>
      <c r="G96" s="244"/>
      <c r="H96" s="244"/>
      <c r="I96" s="244"/>
      <c r="J96" s="244"/>
      <c r="K96" s="244"/>
      <c r="L96" s="244"/>
      <c r="M96" s="244"/>
      <c r="N96" s="244"/>
      <c r="O96" s="244"/>
      <c r="P96" s="244"/>
      <c r="Q96" s="244"/>
      <c r="R96" s="244"/>
      <c r="S96" s="244"/>
      <c r="T96" s="244"/>
      <c r="U96" s="244"/>
      <c r="V96" s="244"/>
      <c r="W96" s="449"/>
      <c r="X96" s="240" t="s">
        <v>113</v>
      </c>
      <c r="Y96" s="241"/>
      <c r="Z96" s="241"/>
      <c r="AA96" s="241"/>
      <c r="AB96" s="241"/>
      <c r="AC96" s="241"/>
      <c r="AD96" s="242"/>
      <c r="AE96" s="484"/>
      <c r="AF96" s="485"/>
      <c r="AG96" s="485"/>
      <c r="AH96" s="485"/>
      <c r="AI96" s="485"/>
      <c r="AJ96" s="485"/>
      <c r="AK96" s="485"/>
      <c r="AL96" s="485"/>
      <c r="AM96" s="485"/>
      <c r="AN96" s="485"/>
      <c r="AO96" s="485"/>
      <c r="AP96" s="485"/>
      <c r="AQ96" s="485"/>
      <c r="AR96" s="485"/>
      <c r="AS96" s="485"/>
      <c r="AT96" s="485"/>
      <c r="AU96" s="485"/>
      <c r="AV96" s="485"/>
      <c r="AW96" s="485"/>
      <c r="AX96" s="485"/>
      <c r="AY96" s="485"/>
      <c r="AZ96" s="485"/>
      <c r="BA96" s="485"/>
      <c r="BB96" s="485"/>
      <c r="BC96" s="486"/>
    </row>
    <row r="97" spans="1:63" ht="20.100000000000001" customHeight="1">
      <c r="A97" s="620"/>
      <c r="B97" s="48" t="s">
        <v>114</v>
      </c>
      <c r="C97" s="243"/>
      <c r="D97" s="244"/>
      <c r="E97" s="244"/>
      <c r="F97" s="244"/>
      <c r="G97" s="244"/>
      <c r="H97" s="244"/>
      <c r="I97" s="244"/>
      <c r="J97" s="244"/>
      <c r="K97" s="244"/>
      <c r="L97" s="244"/>
      <c r="M97" s="244"/>
      <c r="N97" s="244"/>
      <c r="O97" s="244"/>
      <c r="P97" s="244"/>
      <c r="Q97" s="244"/>
      <c r="R97" s="244"/>
      <c r="S97" s="244"/>
      <c r="T97" s="244"/>
      <c r="U97" s="244"/>
      <c r="V97" s="244"/>
      <c r="W97" s="449"/>
      <c r="X97" s="240" t="s">
        <v>115</v>
      </c>
      <c r="Y97" s="241"/>
      <c r="Z97" s="241"/>
      <c r="AA97" s="241"/>
      <c r="AB97" s="241"/>
      <c r="AC97" s="241"/>
      <c r="AD97" s="242"/>
      <c r="AE97" s="243"/>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441"/>
    </row>
    <row r="98" spans="1:63" ht="18.95" customHeight="1">
      <c r="A98" s="620"/>
      <c r="B98" s="71" t="s">
        <v>116</v>
      </c>
      <c r="C98" s="469"/>
      <c r="D98" s="470"/>
      <c r="E98" s="470"/>
      <c r="F98" s="470"/>
      <c r="G98" s="470"/>
      <c r="H98" s="470"/>
      <c r="I98" s="470"/>
      <c r="J98" s="470"/>
      <c r="K98" s="470"/>
      <c r="L98" s="470"/>
      <c r="M98" s="470"/>
      <c r="N98" s="470"/>
      <c r="O98" s="470"/>
      <c r="P98" s="470"/>
      <c r="Q98" s="470"/>
      <c r="R98" s="470"/>
      <c r="S98" s="470"/>
      <c r="T98" s="470"/>
      <c r="U98" s="470"/>
      <c r="V98" s="470"/>
      <c r="W98" s="472"/>
      <c r="X98" s="487" t="s">
        <v>117</v>
      </c>
      <c r="Y98" s="488"/>
      <c r="Z98" s="488"/>
      <c r="AA98" s="488"/>
      <c r="AB98" s="488"/>
      <c r="AC98" s="488"/>
      <c r="AD98" s="489"/>
      <c r="AE98" s="469"/>
      <c r="AF98" s="470"/>
      <c r="AG98" s="470"/>
      <c r="AH98" s="470"/>
      <c r="AI98" s="470"/>
      <c r="AJ98" s="470"/>
      <c r="AK98" s="470"/>
      <c r="AL98" s="470"/>
      <c r="AM98" s="470"/>
      <c r="AN98" s="470"/>
      <c r="AO98" s="470"/>
      <c r="AP98" s="470"/>
      <c r="AQ98" s="470"/>
      <c r="AR98" s="470"/>
      <c r="AS98" s="470"/>
      <c r="AT98" s="470"/>
      <c r="AU98" s="470"/>
      <c r="AV98" s="470"/>
      <c r="AW98" s="470"/>
      <c r="AX98" s="470"/>
      <c r="AY98" s="470"/>
      <c r="AZ98" s="470"/>
      <c r="BA98" s="470"/>
      <c r="BB98" s="470"/>
      <c r="BC98" s="471"/>
    </row>
    <row r="99" spans="1:63" ht="20.100000000000001" customHeight="1">
      <c r="A99" s="620"/>
      <c r="B99" s="622" t="s">
        <v>241</v>
      </c>
      <c r="C99" s="623"/>
      <c r="D99" s="623"/>
      <c r="E99" s="623"/>
      <c r="F99" s="623"/>
      <c r="G99" s="623"/>
      <c r="H99" s="623"/>
      <c r="I99" s="623"/>
      <c r="J99" s="623"/>
      <c r="K99" s="623"/>
      <c r="L99" s="623"/>
      <c r="M99" s="623"/>
      <c r="N99" s="623"/>
      <c r="O99" s="623"/>
      <c r="P99" s="623"/>
      <c r="Q99" s="623"/>
      <c r="R99" s="623"/>
      <c r="S99" s="623"/>
      <c r="T99" s="623"/>
      <c r="U99" s="623"/>
      <c r="V99" s="623"/>
      <c r="W99" s="623"/>
      <c r="X99" s="623"/>
      <c r="Y99" s="623"/>
      <c r="Z99" s="623"/>
      <c r="AA99" s="623"/>
      <c r="AB99" s="623"/>
      <c r="AC99" s="623"/>
      <c r="AD99" s="623"/>
      <c r="AE99" s="623"/>
      <c r="AF99" s="623"/>
      <c r="AG99" s="623"/>
      <c r="AH99" s="623"/>
      <c r="AI99" s="623"/>
      <c r="AJ99" s="623"/>
      <c r="AK99" s="623"/>
      <c r="AL99" s="623"/>
      <c r="AM99" s="623"/>
      <c r="AN99" s="623"/>
      <c r="AO99" s="623"/>
      <c r="AP99" s="623"/>
      <c r="AQ99" s="623"/>
      <c r="AR99" s="623"/>
      <c r="AS99" s="623"/>
      <c r="AT99" s="623"/>
      <c r="AU99" s="623"/>
      <c r="AV99" s="623"/>
      <c r="AW99" s="623"/>
      <c r="AX99" s="623"/>
      <c r="AY99" s="623"/>
      <c r="AZ99" s="623"/>
      <c r="BA99" s="623"/>
      <c r="BB99" s="623"/>
      <c r="BC99" s="624"/>
    </row>
    <row r="100" spans="1:63" ht="20.100000000000001" customHeight="1">
      <c r="A100" s="620"/>
      <c r="B100" s="625" t="s">
        <v>112</v>
      </c>
      <c r="C100" s="493"/>
      <c r="D100" s="494"/>
      <c r="E100" s="494"/>
      <c r="F100" s="494"/>
      <c r="G100" s="494"/>
      <c r="H100" s="494"/>
      <c r="I100" s="494"/>
      <c r="J100" s="494"/>
      <c r="K100" s="494"/>
      <c r="L100" s="494"/>
      <c r="M100" s="494"/>
      <c r="N100" s="494"/>
      <c r="O100" s="494"/>
      <c r="P100" s="494"/>
      <c r="Q100" s="494"/>
      <c r="R100" s="494"/>
      <c r="S100" s="494"/>
      <c r="T100" s="494"/>
      <c r="U100" s="494"/>
      <c r="V100" s="494"/>
      <c r="W100" s="495"/>
      <c r="X100" s="610" t="s">
        <v>113</v>
      </c>
      <c r="Y100" s="611"/>
      <c r="Z100" s="611"/>
      <c r="AA100" s="611"/>
      <c r="AB100" s="611"/>
      <c r="AC100" s="611"/>
      <c r="AD100" s="612"/>
      <c r="AE100" s="446"/>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7"/>
      <c r="BA100" s="447"/>
      <c r="BB100" s="447"/>
      <c r="BC100" s="448"/>
    </row>
    <row r="101" spans="1:63" ht="20.25" customHeight="1">
      <c r="A101" s="620"/>
      <c r="B101" s="626" t="s">
        <v>114</v>
      </c>
      <c r="C101" s="243"/>
      <c r="D101" s="244"/>
      <c r="E101" s="244"/>
      <c r="F101" s="244"/>
      <c r="G101" s="244"/>
      <c r="H101" s="244"/>
      <c r="I101" s="244"/>
      <c r="J101" s="244"/>
      <c r="K101" s="244"/>
      <c r="L101" s="244"/>
      <c r="M101" s="244"/>
      <c r="N101" s="244"/>
      <c r="O101" s="244"/>
      <c r="P101" s="244"/>
      <c r="Q101" s="244"/>
      <c r="R101" s="244"/>
      <c r="S101" s="244"/>
      <c r="T101" s="244"/>
      <c r="U101" s="244"/>
      <c r="V101" s="244"/>
      <c r="W101" s="449"/>
      <c r="X101" s="613" t="s">
        <v>115</v>
      </c>
      <c r="Y101" s="614"/>
      <c r="Z101" s="614"/>
      <c r="AA101" s="614"/>
      <c r="AB101" s="614"/>
      <c r="AC101" s="614"/>
      <c r="AD101" s="615"/>
      <c r="AE101" s="243"/>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441"/>
    </row>
    <row r="102" spans="1:63" ht="20.100000000000001" customHeight="1">
      <c r="A102" s="621"/>
      <c r="B102" s="627" t="s">
        <v>116</v>
      </c>
      <c r="C102" s="469"/>
      <c r="D102" s="470"/>
      <c r="E102" s="470"/>
      <c r="F102" s="470"/>
      <c r="G102" s="470"/>
      <c r="H102" s="470"/>
      <c r="I102" s="470"/>
      <c r="J102" s="470"/>
      <c r="K102" s="470"/>
      <c r="L102" s="470"/>
      <c r="M102" s="470"/>
      <c r="N102" s="470"/>
      <c r="O102" s="470"/>
      <c r="P102" s="470"/>
      <c r="Q102" s="470"/>
      <c r="R102" s="470"/>
      <c r="S102" s="470"/>
      <c r="T102" s="470"/>
      <c r="U102" s="470"/>
      <c r="V102" s="470"/>
      <c r="W102" s="472"/>
      <c r="X102" s="616" t="s">
        <v>117</v>
      </c>
      <c r="Y102" s="617"/>
      <c r="Z102" s="617"/>
      <c r="AA102" s="617"/>
      <c r="AB102" s="617"/>
      <c r="AC102" s="617"/>
      <c r="AD102" s="618"/>
      <c r="AE102" s="469"/>
      <c r="AF102" s="470"/>
      <c r="AG102" s="470"/>
      <c r="AH102" s="470"/>
      <c r="AI102" s="470"/>
      <c r="AJ102" s="470"/>
      <c r="AK102" s="470"/>
      <c r="AL102" s="470"/>
      <c r="AM102" s="470"/>
      <c r="AN102" s="470"/>
      <c r="AO102" s="470"/>
      <c r="AP102" s="470"/>
      <c r="AQ102" s="470"/>
      <c r="AR102" s="470"/>
      <c r="AS102" s="470"/>
      <c r="AT102" s="470"/>
      <c r="AU102" s="470"/>
      <c r="AV102" s="470"/>
      <c r="AW102" s="470"/>
      <c r="AX102" s="470"/>
      <c r="AY102" s="470"/>
      <c r="AZ102" s="470"/>
      <c r="BA102" s="470"/>
      <c r="BB102" s="470"/>
      <c r="BC102" s="471"/>
    </row>
    <row r="103" spans="1:63" ht="20.100000000000001" customHeight="1">
      <c r="A103" s="644" t="s">
        <v>119</v>
      </c>
      <c r="B103" s="645"/>
      <c r="C103" s="462"/>
      <c r="D103" s="463"/>
      <c r="E103" s="463"/>
      <c r="F103" s="463"/>
      <c r="G103" s="463"/>
      <c r="H103" s="463"/>
      <c r="I103" s="463"/>
      <c r="J103" s="463"/>
      <c r="K103" s="463"/>
      <c r="L103" s="463"/>
      <c r="M103" s="463"/>
      <c r="N103" s="463"/>
      <c r="O103" s="463"/>
      <c r="P103" s="463"/>
      <c r="Q103" s="463"/>
      <c r="R103" s="463"/>
      <c r="S103" s="463"/>
      <c r="T103" s="463"/>
      <c r="U103" s="463"/>
      <c r="V103" s="463"/>
      <c r="W103" s="464"/>
      <c r="X103" s="462"/>
      <c r="Y103" s="463"/>
      <c r="Z103" s="463"/>
      <c r="AA103" s="463"/>
      <c r="AB103" s="463"/>
      <c r="AC103" s="463"/>
      <c r="AD103" s="463"/>
      <c r="AE103" s="463"/>
      <c r="AF103" s="463"/>
      <c r="AG103" s="463"/>
      <c r="AH103" s="463"/>
      <c r="AI103" s="463"/>
      <c r="AJ103" s="463"/>
      <c r="AK103" s="463"/>
      <c r="AL103" s="463"/>
      <c r="AM103" s="463"/>
      <c r="AN103" s="463"/>
      <c r="AO103" s="463"/>
      <c r="AP103" s="463"/>
      <c r="AQ103" s="463"/>
      <c r="AR103" s="463"/>
      <c r="AS103" s="463"/>
      <c r="AT103" s="463"/>
      <c r="AU103" s="463"/>
      <c r="AV103" s="463"/>
      <c r="AW103" s="463"/>
      <c r="AX103" s="463"/>
      <c r="AY103" s="463"/>
      <c r="AZ103" s="463"/>
      <c r="BA103" s="463"/>
      <c r="BB103" s="463"/>
      <c r="BC103" s="465"/>
    </row>
    <row r="104" spans="1:63">
      <c r="A104" s="628" t="s">
        <v>120</v>
      </c>
      <c r="B104" s="643" t="s">
        <v>121</v>
      </c>
      <c r="C104" s="629" t="s">
        <v>122</v>
      </c>
      <c r="D104" s="629"/>
      <c r="E104" s="629"/>
      <c r="F104" s="629"/>
      <c r="G104" s="629"/>
      <c r="H104" s="629"/>
      <c r="I104" s="629"/>
      <c r="J104" s="629"/>
      <c r="K104" s="630"/>
      <c r="L104" s="630"/>
      <c r="M104" s="630"/>
      <c r="N104" s="630"/>
      <c r="O104" s="631"/>
      <c r="P104" s="631"/>
      <c r="Q104" s="631"/>
      <c r="R104" s="631"/>
      <c r="S104" s="631"/>
      <c r="T104" s="631"/>
      <c r="U104" s="631"/>
      <c r="V104" s="631"/>
      <c r="W104" s="631"/>
      <c r="X104" s="631"/>
      <c r="Y104" s="631"/>
      <c r="Z104" s="631"/>
      <c r="AA104" s="631"/>
      <c r="AB104" s="631"/>
      <c r="AC104" s="631"/>
      <c r="AD104" s="631"/>
      <c r="AE104" s="632"/>
      <c r="AF104" s="632"/>
      <c r="AG104" s="632"/>
      <c r="AH104" s="633"/>
      <c r="AI104" s="633"/>
      <c r="AJ104" s="633"/>
      <c r="AK104" s="633"/>
      <c r="AL104" s="633"/>
      <c r="AM104" s="633"/>
      <c r="AN104" s="633"/>
      <c r="AO104" s="633"/>
      <c r="AP104" s="633"/>
      <c r="AQ104" s="633"/>
      <c r="AR104" s="633"/>
      <c r="AS104" s="633"/>
      <c r="AT104" s="633"/>
      <c r="AU104" s="633"/>
      <c r="AV104" s="633"/>
      <c r="AW104" s="633"/>
      <c r="AX104" s="633"/>
      <c r="AY104" s="633"/>
      <c r="AZ104" s="633"/>
      <c r="BA104" s="633"/>
      <c r="BB104" s="633"/>
      <c r="BC104" s="634"/>
    </row>
    <row r="105" spans="1:63">
      <c r="A105" s="635"/>
      <c r="B105" s="636"/>
      <c r="C105" s="637" t="s">
        <v>123</v>
      </c>
      <c r="D105" s="637"/>
      <c r="E105" s="637"/>
      <c r="F105" s="637"/>
      <c r="G105" s="637"/>
      <c r="H105" s="637"/>
      <c r="I105" s="637"/>
      <c r="J105" s="637"/>
      <c r="K105" s="637"/>
      <c r="L105" s="637"/>
      <c r="M105" s="637"/>
      <c r="N105" s="637"/>
      <c r="O105" s="637"/>
      <c r="P105" s="637"/>
      <c r="Q105" s="637"/>
      <c r="R105" s="637"/>
      <c r="S105" s="637"/>
      <c r="T105" s="637"/>
      <c r="U105" s="637"/>
      <c r="V105" s="637"/>
      <c r="W105" s="637"/>
      <c r="X105" s="637"/>
      <c r="Y105" s="637"/>
      <c r="Z105" s="637"/>
      <c r="AA105" s="637"/>
      <c r="AB105" s="637"/>
      <c r="AC105" s="637"/>
      <c r="AD105" s="637"/>
      <c r="AE105" s="637"/>
      <c r="AF105" s="637"/>
      <c r="AG105" s="637"/>
      <c r="AH105" s="637"/>
      <c r="AI105" s="637"/>
      <c r="AJ105" s="637"/>
      <c r="AK105" s="637"/>
      <c r="AL105" s="637"/>
      <c r="AM105" s="637"/>
      <c r="AN105" s="637"/>
      <c r="AO105" s="637"/>
      <c r="AP105" s="637"/>
      <c r="AQ105" s="637"/>
      <c r="AR105" s="637"/>
      <c r="AS105" s="637"/>
      <c r="AT105" s="637"/>
      <c r="AU105" s="637"/>
      <c r="AV105" s="637"/>
      <c r="AW105" s="637"/>
      <c r="AX105" s="637"/>
      <c r="AY105" s="637"/>
      <c r="AZ105" s="637"/>
      <c r="BA105" s="637"/>
      <c r="BB105" s="637"/>
      <c r="BC105" s="638"/>
    </row>
    <row r="106" spans="1:63" ht="13.5" customHeight="1">
      <c r="A106" s="639"/>
      <c r="B106" s="640"/>
      <c r="C106" s="641" t="s">
        <v>124</v>
      </c>
      <c r="D106" s="641"/>
      <c r="E106" s="641"/>
      <c r="F106" s="641"/>
      <c r="G106" s="641"/>
      <c r="H106" s="641"/>
      <c r="I106" s="641"/>
      <c r="J106" s="641"/>
      <c r="K106" s="641"/>
      <c r="L106" s="641"/>
      <c r="M106" s="641"/>
      <c r="N106" s="641"/>
      <c r="O106" s="641"/>
      <c r="P106" s="641"/>
      <c r="Q106" s="641"/>
      <c r="R106" s="641"/>
      <c r="S106" s="641"/>
      <c r="T106" s="641"/>
      <c r="U106" s="641"/>
      <c r="V106" s="641"/>
      <c r="W106" s="641"/>
      <c r="X106" s="641"/>
      <c r="Y106" s="641"/>
      <c r="Z106" s="641"/>
      <c r="AA106" s="641"/>
      <c r="AB106" s="641"/>
      <c r="AC106" s="641"/>
      <c r="AD106" s="641"/>
      <c r="AE106" s="641"/>
      <c r="AF106" s="641"/>
      <c r="AG106" s="641"/>
      <c r="AH106" s="641"/>
      <c r="AI106" s="641"/>
      <c r="AJ106" s="641"/>
      <c r="AK106" s="641"/>
      <c r="AL106" s="641"/>
      <c r="AM106" s="641"/>
      <c r="AN106" s="641"/>
      <c r="AO106" s="641"/>
      <c r="AP106" s="641"/>
      <c r="AQ106" s="641"/>
      <c r="AR106" s="641"/>
      <c r="AS106" s="641"/>
      <c r="AT106" s="641"/>
      <c r="AU106" s="641"/>
      <c r="AV106" s="641"/>
      <c r="AW106" s="641"/>
      <c r="AX106" s="641"/>
      <c r="AY106" s="641"/>
      <c r="AZ106" s="641"/>
      <c r="BA106" s="641"/>
      <c r="BB106" s="641"/>
      <c r="BC106" s="642"/>
    </row>
    <row r="107" spans="1:63">
      <c r="A107" s="97"/>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9"/>
      <c r="AG107" s="99"/>
      <c r="AH107" s="99"/>
      <c r="AI107" s="99"/>
      <c r="AJ107" s="99"/>
      <c r="AK107" s="99"/>
      <c r="AL107" s="99"/>
      <c r="AM107" s="199"/>
      <c r="AN107" s="199"/>
      <c r="AO107" s="199"/>
      <c r="AP107" s="199"/>
      <c r="AQ107" s="199"/>
      <c r="AR107" s="199"/>
      <c r="AS107" s="199"/>
      <c r="AT107" s="199"/>
      <c r="AU107" s="199"/>
      <c r="AV107" s="199"/>
      <c r="AW107" s="199"/>
      <c r="AX107" s="199"/>
      <c r="AY107" s="199"/>
      <c r="AZ107" s="199"/>
      <c r="BA107" s="199"/>
      <c r="BB107" s="199"/>
      <c r="BC107" s="199"/>
    </row>
    <row r="108" spans="1:63">
      <c r="A108" s="100"/>
      <c r="B108" s="100"/>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2"/>
      <c r="AG108" s="102"/>
      <c r="AH108" s="102"/>
      <c r="AI108" s="102"/>
      <c r="AJ108" s="102"/>
      <c r="AK108" s="102"/>
      <c r="AL108" s="102"/>
      <c r="AM108" s="200"/>
      <c r="AN108" s="200"/>
      <c r="AO108" s="200"/>
      <c r="AP108" s="200"/>
      <c r="AQ108" s="200"/>
      <c r="AR108" s="200"/>
      <c r="AS108" s="200"/>
      <c r="AT108" s="200"/>
      <c r="AU108" s="200"/>
      <c r="AV108" s="200"/>
      <c r="AW108" s="200"/>
      <c r="AX108" s="200"/>
      <c r="AY108" s="200"/>
      <c r="AZ108" s="200"/>
      <c r="BA108" s="200"/>
      <c r="BB108" s="200"/>
      <c r="BC108" s="200"/>
    </row>
    <row r="109" spans="1:63">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201"/>
      <c r="AG109" s="201"/>
      <c r="AH109" s="201"/>
      <c r="AI109" s="201"/>
      <c r="AJ109" s="201"/>
      <c r="AK109" s="201"/>
      <c r="AL109" s="201"/>
      <c r="AM109" s="80"/>
      <c r="AN109" s="80"/>
      <c r="AO109" s="80"/>
      <c r="AP109" s="80"/>
      <c r="AQ109" s="80"/>
      <c r="AR109" s="200"/>
      <c r="AS109" s="200"/>
      <c r="AT109" s="200"/>
      <c r="AU109" s="200"/>
      <c r="AV109" s="200"/>
      <c r="AW109" s="200"/>
      <c r="AX109" s="200"/>
      <c r="AY109" s="200"/>
      <c r="AZ109" s="200"/>
      <c r="BA109" s="200"/>
      <c r="BB109" s="200"/>
      <c r="BC109" s="200"/>
      <c r="BD109" s="203"/>
      <c r="BE109" s="203"/>
      <c r="BF109" s="203"/>
      <c r="BG109" s="203"/>
      <c r="BH109" s="203"/>
      <c r="BI109" s="203"/>
      <c r="BJ109" s="203"/>
      <c r="BK109" s="203"/>
    </row>
    <row r="112" spans="1:63">
      <c r="A112" s="169"/>
      <c r="B112" s="170" t="s">
        <v>125</v>
      </c>
      <c r="C112" s="170"/>
      <c r="D112" s="170" t="s">
        <v>126</v>
      </c>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1"/>
      <c r="AD112" s="171"/>
      <c r="AE112" s="171"/>
      <c r="AF112" s="171"/>
      <c r="AG112" s="171"/>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3"/>
    </row>
  </sheetData>
  <sheetProtection formatCells="0" insertHyperlinks="0" selectLockedCells="1"/>
  <mergeCells count="216">
    <mergeCell ref="A104:A106"/>
    <mergeCell ref="C105:BC105"/>
    <mergeCell ref="C106:BC106"/>
    <mergeCell ref="A103:B103"/>
    <mergeCell ref="C103:W103"/>
    <mergeCell ref="X103:BC103"/>
    <mergeCell ref="X102:AD102"/>
    <mergeCell ref="AE102:BC102"/>
    <mergeCell ref="C102:W102"/>
    <mergeCell ref="A94:A102"/>
    <mergeCell ref="C94:D94"/>
    <mergeCell ref="C95:D95"/>
    <mergeCell ref="C96:W96"/>
    <mergeCell ref="E94:BC94"/>
    <mergeCell ref="E95:BC95"/>
    <mergeCell ref="X96:AD96"/>
    <mergeCell ref="AE96:BC96"/>
    <mergeCell ref="C97:W97"/>
    <mergeCell ref="X97:AD97"/>
    <mergeCell ref="C98:W98"/>
    <mergeCell ref="X98:AD98"/>
    <mergeCell ref="AE98:BC98"/>
    <mergeCell ref="B99:BC99"/>
    <mergeCell ref="C100:W100"/>
    <mergeCell ref="B86:B87"/>
    <mergeCell ref="C86:BC89"/>
    <mergeCell ref="B88:B89"/>
    <mergeCell ref="AK90:BB90"/>
    <mergeCell ref="AE101:BC101"/>
    <mergeCell ref="AB90:AC90"/>
    <mergeCell ref="AE90:AI90"/>
    <mergeCell ref="AB91:BC91"/>
    <mergeCell ref="X100:AD100"/>
    <mergeCell ref="AE100:BC100"/>
    <mergeCell ref="C101:W101"/>
    <mergeCell ref="X101:AD101"/>
    <mergeCell ref="AE97:BC97"/>
    <mergeCell ref="A90:A93"/>
    <mergeCell ref="D90:E90"/>
    <mergeCell ref="G90:N90"/>
    <mergeCell ref="P90:Q90"/>
    <mergeCell ref="S90:Z90"/>
    <mergeCell ref="C91:T91"/>
    <mergeCell ref="U91:W91"/>
    <mergeCell ref="Y91:Z91"/>
    <mergeCell ref="C92:W92"/>
    <mergeCell ref="D93:E93"/>
    <mergeCell ref="F93:H93"/>
    <mergeCell ref="I93:J93"/>
    <mergeCell ref="L93:W93"/>
    <mergeCell ref="X93:BC93"/>
    <mergeCell ref="D83:E83"/>
    <mergeCell ref="D74:E74"/>
    <mergeCell ref="G74:N74"/>
    <mergeCell ref="P74:Q74"/>
    <mergeCell ref="S74:AD74"/>
    <mergeCell ref="AG85:AI85"/>
    <mergeCell ref="AJ85:AK85"/>
    <mergeCell ref="AM85:AO85"/>
    <mergeCell ref="AQ85:BC85"/>
    <mergeCell ref="D84:E84"/>
    <mergeCell ref="F84:H84"/>
    <mergeCell ref="I84:J84"/>
    <mergeCell ref="L84:V84"/>
    <mergeCell ref="W84:AE84"/>
    <mergeCell ref="AG84:AI84"/>
    <mergeCell ref="AJ84:AK84"/>
    <mergeCell ref="AM84:AO84"/>
    <mergeCell ref="AQ84:BC84"/>
    <mergeCell ref="D85:E85"/>
    <mergeCell ref="F85:H85"/>
    <mergeCell ref="I85:J85"/>
    <mergeCell ref="L85:V85"/>
    <mergeCell ref="W85:AE85"/>
    <mergeCell ref="AS82:AU82"/>
    <mergeCell ref="A80:A89"/>
    <mergeCell ref="C80:BC80"/>
    <mergeCell ref="D81:E81"/>
    <mergeCell ref="F81:H81"/>
    <mergeCell ref="I81:J81"/>
    <mergeCell ref="L81:V81"/>
    <mergeCell ref="W81:AE81"/>
    <mergeCell ref="AG81:AI81"/>
    <mergeCell ref="AJ81:AK81"/>
    <mergeCell ref="AM81:AO81"/>
    <mergeCell ref="AQ81:BC81"/>
    <mergeCell ref="D82:E82"/>
    <mergeCell ref="F82:H82"/>
    <mergeCell ref="F83:H83"/>
    <mergeCell ref="I83:J83"/>
    <mergeCell ref="L83:V83"/>
    <mergeCell ref="W83:AE83"/>
    <mergeCell ref="AG83:AI83"/>
    <mergeCell ref="AJ83:AK83"/>
    <mergeCell ref="AM83:AO83"/>
    <mergeCell ref="AQ83:BC83"/>
    <mergeCell ref="I82:J82"/>
    <mergeCell ref="L82:V82"/>
    <mergeCell ref="W82:AE82"/>
    <mergeCell ref="AW82:BC82"/>
    <mergeCell ref="AE65:BC65"/>
    <mergeCell ref="B66:B72"/>
    <mergeCell ref="C68:BC72"/>
    <mergeCell ref="G65:H65"/>
    <mergeCell ref="J65:K65"/>
    <mergeCell ref="M65:S65"/>
    <mergeCell ref="U65:V65"/>
    <mergeCell ref="C73:BC73"/>
    <mergeCell ref="B75:B76"/>
    <mergeCell ref="C75:BC79"/>
    <mergeCell ref="AF74:AG74"/>
    <mergeCell ref="AI74:BC74"/>
    <mergeCell ref="AG82:AI82"/>
    <mergeCell ref="AJ82:AK82"/>
    <mergeCell ref="AL82:AO82"/>
    <mergeCell ref="B64:B65"/>
    <mergeCell ref="J63:K63"/>
    <mergeCell ref="M63:S63"/>
    <mergeCell ref="C65:F65"/>
    <mergeCell ref="U64:V64"/>
    <mergeCell ref="X64:AD64"/>
    <mergeCell ref="AE64:BC64"/>
    <mergeCell ref="U63:V63"/>
    <mergeCell ref="X63:AC63"/>
    <mergeCell ref="AE63:AF63"/>
    <mergeCell ref="AH63:AN63"/>
    <mergeCell ref="AP63:AQ63"/>
    <mergeCell ref="AS63:BC63"/>
    <mergeCell ref="X65:AD65"/>
    <mergeCell ref="B37:B38"/>
    <mergeCell ref="C58:BC58"/>
    <mergeCell ref="A59:B59"/>
    <mergeCell ref="C59:BC59"/>
    <mergeCell ref="A60:A79"/>
    <mergeCell ref="D60:E60"/>
    <mergeCell ref="G60:L60"/>
    <mergeCell ref="N60:O60"/>
    <mergeCell ref="D62:E62"/>
    <mergeCell ref="C63:F63"/>
    <mergeCell ref="G63:H63"/>
    <mergeCell ref="Q60:X60"/>
    <mergeCell ref="Z60:AA60"/>
    <mergeCell ref="AC60:BC60"/>
    <mergeCell ref="T61:AG61"/>
    <mergeCell ref="AI61:AJ61"/>
    <mergeCell ref="AL61:BC61"/>
    <mergeCell ref="B61:B62"/>
    <mergeCell ref="G61:O61"/>
    <mergeCell ref="Q61:R61"/>
    <mergeCell ref="C64:F64"/>
    <mergeCell ref="G64:H64"/>
    <mergeCell ref="J64:K64"/>
    <mergeCell ref="M64:S64"/>
    <mergeCell ref="A27:B27"/>
    <mergeCell ref="C27:BC27"/>
    <mergeCell ref="A28:A58"/>
    <mergeCell ref="C28:BC28"/>
    <mergeCell ref="B29:B36"/>
    <mergeCell ref="AR37:BC37"/>
    <mergeCell ref="AA38:AD38"/>
    <mergeCell ref="C37:F37"/>
    <mergeCell ref="G37:J37"/>
    <mergeCell ref="M37:P37"/>
    <mergeCell ref="U37:X37"/>
    <mergeCell ref="C38:F38"/>
    <mergeCell ref="G38:J38"/>
    <mergeCell ref="M38:P38"/>
    <mergeCell ref="U38:X38"/>
    <mergeCell ref="C56:BC56"/>
    <mergeCell ref="AM42:BB42"/>
    <mergeCell ref="B41:B42"/>
    <mergeCell ref="AN41:AO41"/>
    <mergeCell ref="AR41:BC41"/>
    <mergeCell ref="C42:G42"/>
    <mergeCell ref="I42:J42"/>
    <mergeCell ref="C41:R41"/>
    <mergeCell ref="B43:B54"/>
    <mergeCell ref="C57:BC57"/>
    <mergeCell ref="AF14:BC14"/>
    <mergeCell ref="AN37:AO37"/>
    <mergeCell ref="C3:G3"/>
    <mergeCell ref="H3:BC3"/>
    <mergeCell ref="E13:BC13"/>
    <mergeCell ref="C14:W14"/>
    <mergeCell ref="X14:AE14"/>
    <mergeCell ref="C29:BC36"/>
    <mergeCell ref="X15:AE15"/>
    <mergeCell ref="AF15:AI15"/>
    <mergeCell ref="AJ15:AL15"/>
    <mergeCell ref="C18:BC26"/>
    <mergeCell ref="AA37:AD37"/>
    <mergeCell ref="L42:P42"/>
    <mergeCell ref="R42:S42"/>
    <mergeCell ref="U42:Y42"/>
    <mergeCell ref="AA42:AB42"/>
    <mergeCell ref="AD42:AG42"/>
    <mergeCell ref="C43:BC54"/>
    <mergeCell ref="C39:BC40"/>
    <mergeCell ref="A2:BC2"/>
    <mergeCell ref="A3:A26"/>
    <mergeCell ref="C4:BC4"/>
    <mergeCell ref="C5:BC5"/>
    <mergeCell ref="B6:B12"/>
    <mergeCell ref="C6:AI12"/>
    <mergeCell ref="AJ6:BC12"/>
    <mergeCell ref="C13:D13"/>
    <mergeCell ref="AM15:AS15"/>
    <mergeCell ref="AT15:AY15"/>
    <mergeCell ref="AZ15:BC15"/>
    <mergeCell ref="C16:BC16"/>
    <mergeCell ref="C17:W17"/>
    <mergeCell ref="X17:AE17"/>
    <mergeCell ref="AF17:BC17"/>
    <mergeCell ref="C15:W15"/>
    <mergeCell ref="B18:B20"/>
    <mergeCell ref="B21:B26"/>
  </mergeCells>
  <phoneticPr fontId="55"/>
  <conditionalFormatting sqref="C3">
    <cfRule type="containsBlanks" dxfId="163" priority="4" stopIfTrue="1">
      <formula>LEN(TRIM(C3))=0</formula>
    </cfRule>
  </conditionalFormatting>
  <conditionalFormatting sqref="C6">
    <cfRule type="expression" dxfId="162" priority="5" stopIfTrue="1">
      <formula>AND($C$6:$AI$12="")</formula>
    </cfRule>
  </conditionalFormatting>
  <conditionalFormatting sqref="C18">
    <cfRule type="expression" dxfId="161" priority="6" stopIfTrue="1">
      <formula>AND($C$18:$BC$24="")</formula>
    </cfRule>
  </conditionalFormatting>
  <conditionalFormatting sqref="C28">
    <cfRule type="expression" dxfId="160" priority="7" stopIfTrue="1">
      <formula>AND(C28="",C29:BC35="")</formula>
    </cfRule>
  </conditionalFormatting>
  <conditionalFormatting sqref="C29">
    <cfRule type="expression" dxfId="159" priority="8" stopIfTrue="1">
      <formula>AND($C$28="",$C$29:$BC$36="")</formula>
    </cfRule>
  </conditionalFormatting>
  <conditionalFormatting sqref="C103">
    <cfRule type="containsBlanks" dxfId="158" priority="9" stopIfTrue="1">
      <formula>LEN(TRIM(C103))=0</formula>
    </cfRule>
  </conditionalFormatting>
  <conditionalFormatting sqref="C41:R41">
    <cfRule type="containsBlanks" dxfId="157" priority="80">
      <formula>LEN(TRIM(C41))=0</formula>
    </cfRule>
  </conditionalFormatting>
  <conditionalFormatting sqref="C91:T91">
    <cfRule type="expression" dxfId="156" priority="10" stopIfTrue="1">
      <formula>AND($C$91="",$Y$91="")</formula>
    </cfRule>
  </conditionalFormatting>
  <conditionalFormatting sqref="C14:W15">
    <cfRule type="containsBlanks" dxfId="155" priority="11" stopIfTrue="1">
      <formula>LEN(TRIM(C14))=0</formula>
    </cfRule>
  </conditionalFormatting>
  <conditionalFormatting sqref="C17:W17">
    <cfRule type="containsBlanks" dxfId="154" priority="31" stopIfTrue="1">
      <formula>LEN(TRIM(C3))=0</formula>
    </cfRule>
  </conditionalFormatting>
  <conditionalFormatting sqref="C96:W98">
    <cfRule type="expression" dxfId="153" priority="12" stopIfTrue="1">
      <formula>AND($C$95="",$C$96="")</formula>
    </cfRule>
  </conditionalFormatting>
  <conditionalFormatting sqref="C98:W98">
    <cfRule type="containsBlanks" dxfId="152" priority="13" stopIfTrue="1">
      <formula>LEN(TRIM(C98))=0</formula>
    </cfRule>
  </conditionalFormatting>
  <conditionalFormatting sqref="C4:BC5">
    <cfRule type="containsBlanks" dxfId="151" priority="2">
      <formula>LEN(TRIM(C4))=0</formula>
    </cfRule>
  </conditionalFormatting>
  <conditionalFormatting sqref="C56:BC56">
    <cfRule type="containsBlanks" dxfId="150" priority="14" stopIfTrue="1">
      <formula>LEN(TRIM(C56))=0</formula>
    </cfRule>
  </conditionalFormatting>
  <conditionalFormatting sqref="C58:BC58">
    <cfRule type="containsBlanks" dxfId="149" priority="15" stopIfTrue="1">
      <formula>LEN(TRIM(C58))=0</formula>
    </cfRule>
  </conditionalFormatting>
  <conditionalFormatting sqref="C68:BC72">
    <cfRule type="containsBlanks" dxfId="148" priority="16" stopIfTrue="1">
      <formula>LEN(TRIM(C68))=0</formula>
    </cfRule>
  </conditionalFormatting>
  <conditionalFormatting sqref="D60:E60">
    <cfRule type="expression" dxfId="147" priority="17" stopIfTrue="1">
      <formula>AND(D60="",N60="",Z60="",D61="",Q61="",AI61="",D62="")</formula>
    </cfRule>
  </conditionalFormatting>
  <conditionalFormatting sqref="D62:E62">
    <cfRule type="expression" dxfId="146" priority="18" stopIfTrue="1">
      <formula>AND(D60="",N60="",Z60="",D61="",Q61="",AI61="",D62="")</formula>
    </cfRule>
  </conditionalFormatting>
  <conditionalFormatting sqref="D74:E74">
    <cfRule type="expression" dxfId="145" priority="19" stopIfTrue="1">
      <formula>IF(OR(D73="●",U73="●",AD73&lt;&gt;""),AND(D74="",P74="",AF74=""))</formula>
    </cfRule>
  </conditionalFormatting>
  <conditionalFormatting sqref="D81:E85">
    <cfRule type="expression" dxfId="144" priority="20" stopIfTrue="1">
      <formula>AND(D81="有",I81="無")</formula>
    </cfRule>
  </conditionalFormatting>
  <conditionalFormatting sqref="D90:E90">
    <cfRule type="expression" dxfId="143" priority="21" stopIfTrue="1">
      <formula>AND(D90="",P90="",AB90="",AK90="")</formula>
    </cfRule>
  </conditionalFormatting>
  <conditionalFormatting sqref="D93:E93">
    <cfRule type="expression" dxfId="142" priority="22" stopIfTrue="1">
      <formula>AND(D93="可",I93="否")</formula>
    </cfRule>
    <cfRule type="expression" dxfId="141" priority="23" stopIfTrue="1">
      <formula>AND(D93="有",I93="無")</formula>
    </cfRule>
  </conditionalFormatting>
  <conditionalFormatting sqref="E13">
    <cfRule type="containsBlanks" dxfId="140" priority="28" stopIfTrue="1">
      <formula>LEN(TRIM(C3))=0</formula>
    </cfRule>
  </conditionalFormatting>
  <conditionalFormatting sqref="E94">
    <cfRule type="expression" dxfId="139" priority="24" stopIfTrue="1">
      <formula>$E$94=""</formula>
    </cfRule>
  </conditionalFormatting>
  <conditionalFormatting sqref="G37:J38">
    <cfRule type="expression" dxfId="138" priority="25" stopIfTrue="1">
      <formula>AND(G37="",M37="",U37="",AA37="",AN37="")</formula>
    </cfRule>
  </conditionalFormatting>
  <conditionalFormatting sqref="H3">
    <cfRule type="containsBlanks" dxfId="137" priority="26" stopIfTrue="1">
      <formula>LEN(TRIM(C3))=0</formula>
    </cfRule>
  </conditionalFormatting>
  <conditionalFormatting sqref="I63:I65">
    <cfRule type="expression" dxfId="136" priority="33" stopIfTrue="1">
      <formula>AND($J$61="",$S$61="",$AD$61="",$AO$61="",$J$63="",$S$63="",$J$64="",$S$64="")</formula>
    </cfRule>
  </conditionalFormatting>
  <conditionalFormatting sqref="I42:J42">
    <cfRule type="expression" dxfId="135" priority="34" stopIfTrue="1">
      <formula>AND(I42="",R42="",AA42="",AM42="")</formula>
    </cfRule>
  </conditionalFormatting>
  <conditionalFormatting sqref="I81:J82">
    <cfRule type="expression" dxfId="134" priority="35" stopIfTrue="1">
      <formula>AND(D81="有",I81="無")</formula>
    </cfRule>
  </conditionalFormatting>
  <conditionalFormatting sqref="I83:J83">
    <cfRule type="expression" dxfId="133" priority="36" stopIfTrue="1">
      <formula>AND(D83="有",I83="無")</formula>
    </cfRule>
  </conditionalFormatting>
  <conditionalFormatting sqref="I84:J85">
    <cfRule type="expression" dxfId="132" priority="37" stopIfTrue="1">
      <formula>AND(D84="有",I84="無")</formula>
    </cfRule>
  </conditionalFormatting>
  <conditionalFormatting sqref="I93:J93">
    <cfRule type="expression" dxfId="131" priority="38" stopIfTrue="1">
      <formula>AND(D93="可",I93="否")</formula>
    </cfRule>
    <cfRule type="expression" dxfId="130" priority="39" stopIfTrue="1">
      <formula>AND(D93="有",I93="無")</formula>
    </cfRule>
  </conditionalFormatting>
  <conditionalFormatting sqref="J63:K63">
    <cfRule type="expression" dxfId="129" priority="41" stopIfTrue="1">
      <formula>IF(OR(D60="●",N60="●",Z60="●",D61="●"),AND(J63="",U63="",AE63="",AP63="",J64="",U64=""))</formula>
    </cfRule>
    <cfRule type="expression" priority="40" stopIfTrue="1">
      <formula>AND(D60="",N60="",Z60="",D61="",Q61="",AI61="",D62="")</formula>
    </cfRule>
  </conditionalFormatting>
  <conditionalFormatting sqref="J64:K64">
    <cfRule type="expression" dxfId="128" priority="42" stopIfTrue="1">
      <formula>IF(OR(D60="●",N60="●",Z60="●",D61="●",AI61="●"),AND(J63="",U63="",AE63="",AP63="",J64="",U64="",J64="",U64=""))</formula>
    </cfRule>
  </conditionalFormatting>
  <conditionalFormatting sqref="J65:K65">
    <cfRule type="expression" dxfId="127" priority="43" stopIfTrue="1">
      <formula>IF(OR(D60&lt;&gt;"",Q61&lt;&gt;""),IF(J65="",U65=""))</formula>
    </cfRule>
  </conditionalFormatting>
  <conditionalFormatting sqref="M37:M38">
    <cfRule type="expression" dxfId="126" priority="44" stopIfTrue="1">
      <formula>AND(G37="",M37="",U37="",AA37="",AN37="")</formula>
    </cfRule>
  </conditionalFormatting>
  <conditionalFormatting sqref="N60:O60">
    <cfRule type="expression" dxfId="125" priority="45" stopIfTrue="1">
      <formula>AND(D60="",N60="",Z60="",D61="",Q61="",AI61="",D62="")</formula>
    </cfRule>
  </conditionalFormatting>
  <conditionalFormatting sqref="P74:Q74">
    <cfRule type="expression" dxfId="124" priority="46" stopIfTrue="1">
      <formula>IF(OR(D73="●",U73="●",AD73&lt;&gt;""),AND(D74="",P74="",AF74=""))</formula>
    </cfRule>
  </conditionalFormatting>
  <conditionalFormatting sqref="P90:Q90">
    <cfRule type="expression" dxfId="123" priority="47" stopIfTrue="1">
      <formula>AND(D90="",P90="",AB90="",AK90="")</formula>
    </cfRule>
  </conditionalFormatting>
  <conditionalFormatting sqref="Q61:R61">
    <cfRule type="expression" dxfId="122" priority="48" stopIfTrue="1">
      <formula>AND(D60="",N60="",Z60="",D61="",Q61="",AI61="",D62="")</formula>
    </cfRule>
  </conditionalFormatting>
  <conditionalFormatting sqref="R42:S42">
    <cfRule type="expression" dxfId="121" priority="49" stopIfTrue="1">
      <formula>AND(I42="",R42="",AA42="",AM42="")</formula>
    </cfRule>
  </conditionalFormatting>
  <conditionalFormatting sqref="T63:T65">
    <cfRule type="expression" dxfId="120" priority="50" stopIfTrue="1">
      <formula>AND($J$61="",$S$61="",$AD$61="",$AO$61="",$J$63="",$S$63="",$J$64="",$S$64="")</formula>
    </cfRule>
  </conditionalFormatting>
  <conditionalFormatting sqref="U37:U38">
    <cfRule type="expression" dxfId="119" priority="51" stopIfTrue="1">
      <formula>AND(G37="",M37="",U37="",AA37="",AN37="")</formula>
    </cfRule>
  </conditionalFormatting>
  <conditionalFormatting sqref="U63:V63">
    <cfRule type="expression" dxfId="118" priority="52" stopIfTrue="1">
      <formula>IF(OR(D60="●",N60="●",Z60="●",D61="●"),AND(J63="",U63="",AE63="",AP63="",J64="",U64=""))</formula>
    </cfRule>
  </conditionalFormatting>
  <conditionalFormatting sqref="U64:V64">
    <cfRule type="expression" dxfId="117" priority="53" stopIfTrue="1">
      <formula>IF(OR(D60="●",N60="●",Z60="●",D61="●",AI61="●"),AND(J63="",U63="",AE63="",AP63="",J64="",U64="",J64="",U64=""))</formula>
    </cfRule>
  </conditionalFormatting>
  <conditionalFormatting sqref="U65:V65">
    <cfRule type="expression" dxfId="116" priority="54" stopIfTrue="1">
      <formula>IF(OR(D60&lt;&gt;"",Q61&lt;&gt;""),IF(J65="",U65=""))</formula>
    </cfRule>
  </conditionalFormatting>
  <conditionalFormatting sqref="W64:X65">
    <cfRule type="expression" dxfId="115" priority="55" stopIfTrue="1">
      <formula>AND($J$61="",$S$61="",$AD$61="",$AO$61="",$J$63="",$S$63="",$J$64="",$S$64="")</formula>
    </cfRule>
  </conditionalFormatting>
  <conditionalFormatting sqref="Y91:Z91">
    <cfRule type="expression" dxfId="114" priority="56" stopIfTrue="1">
      <formula>AND($C$91="",$Y$91="")</formula>
    </cfRule>
  </conditionalFormatting>
  <conditionalFormatting sqref="Z60:AA60">
    <cfRule type="expression" dxfId="113" priority="57" stopIfTrue="1">
      <formula>AND(D60="",N60="",Z60="",D61="",Q61="",AI61="",D62="")</formula>
    </cfRule>
  </conditionalFormatting>
  <conditionalFormatting sqref="AA37:AA38">
    <cfRule type="expression" dxfId="112" priority="58" stopIfTrue="1">
      <formula>AND(G37="",M37="",U37="",AA37="",AN37="")</formula>
    </cfRule>
  </conditionalFormatting>
  <conditionalFormatting sqref="AA42:AB42">
    <cfRule type="expression" dxfId="111" priority="59" stopIfTrue="1">
      <formula>AND(I42="",R42="",AA42="",AM42="")</formula>
    </cfRule>
  </conditionalFormatting>
  <conditionalFormatting sqref="AB90:AC90">
    <cfRule type="expression" dxfId="110" priority="60" stopIfTrue="1">
      <formula>AND(D90="",P90="",AB90="",AK90="")</formula>
    </cfRule>
  </conditionalFormatting>
  <conditionalFormatting sqref="AD63">
    <cfRule type="expression" dxfId="109" priority="61" stopIfTrue="1">
      <formula>AND($J$61="",$S$61="",$AD$61="",$AO$61="",$J$63="",$S$63="",$J$64="",$S$64="")</formula>
    </cfRule>
  </conditionalFormatting>
  <conditionalFormatting sqref="AE64">
    <cfRule type="expression" dxfId="108" priority="63" stopIfTrue="1">
      <formula>AND($J$61="",$S$61="",$AD$61="",$AO$61="",$J$63="",$S$63="",$J$64="",$S$64="")</formula>
    </cfRule>
  </conditionalFormatting>
  <conditionalFormatting sqref="AE63:AF63">
    <cfRule type="expression" dxfId="107" priority="64" stopIfTrue="1">
      <formula>IF(OR(D60="●",N60="●",Z60="●",D61="●"),AND(J63="",U63="",AE63="",AP63="",J64="",U64=""))</formula>
    </cfRule>
  </conditionalFormatting>
  <conditionalFormatting sqref="AE96:BC97">
    <cfRule type="containsBlanks" dxfId="106" priority="65" stopIfTrue="1">
      <formula>LEN(TRIM(AE96))=0</formula>
    </cfRule>
  </conditionalFormatting>
  <conditionalFormatting sqref="AF74:AG74">
    <cfRule type="expression" dxfId="105" priority="66" stopIfTrue="1">
      <formula>IF(OR(D73="●",U73="●",AD73&lt;&gt;""),AND(D74="",P74="",AF74=""))</formula>
    </cfRule>
  </conditionalFormatting>
  <conditionalFormatting sqref="AF15:AI15">
    <cfRule type="containsBlanks" dxfId="104" priority="29" stopIfTrue="1">
      <formula>LEN(TRIM(C3))=0</formula>
    </cfRule>
  </conditionalFormatting>
  <conditionalFormatting sqref="AF14:BC14">
    <cfRule type="containsBlanks" dxfId="103" priority="67" stopIfTrue="1">
      <formula>LEN(TRIM(AF14))=0</formula>
    </cfRule>
  </conditionalFormatting>
  <conditionalFormatting sqref="AF17:BC17">
    <cfRule type="containsBlanks" dxfId="102" priority="32" stopIfTrue="1">
      <formula>LEN(TRIM(C3))=0</formula>
    </cfRule>
  </conditionalFormatting>
  <conditionalFormatting sqref="AG81:AI81">
    <cfRule type="expression" dxfId="101" priority="68" stopIfTrue="1">
      <formula>AND(AG81="有",AM81="無")</formula>
    </cfRule>
  </conditionalFormatting>
  <conditionalFormatting sqref="AG82:AI82">
    <cfRule type="expression" dxfId="100" priority="69" stopIfTrue="1">
      <formula>AND(AG82="可",AL82="不可",AS82="無")</formula>
    </cfRule>
  </conditionalFormatting>
  <conditionalFormatting sqref="AG83:AI85">
    <cfRule type="expression" dxfId="99" priority="70" stopIfTrue="1">
      <formula>AND(AG83="有",AM83="無")</formula>
    </cfRule>
  </conditionalFormatting>
  <conditionalFormatting sqref="AI61:AJ61">
    <cfRule type="expression" dxfId="98" priority="71" stopIfTrue="1">
      <formula>AND(D60="",N60="",Z60="",D61="",Q61="",AI61="",D62="")</formula>
    </cfRule>
  </conditionalFormatting>
  <conditionalFormatting sqref="AL82:AO82">
    <cfRule type="expression" dxfId="97" priority="72" stopIfTrue="1">
      <formula>AND(AG82="可",AL82="不可",AS82="無")</formula>
    </cfRule>
  </conditionalFormatting>
  <conditionalFormatting sqref="AM42">
    <cfRule type="expression" dxfId="96" priority="73" stopIfTrue="1">
      <formula>AND(I42="",R42="",AA42="",AM42="")</formula>
    </cfRule>
  </conditionalFormatting>
  <conditionalFormatting sqref="AM81:AO81">
    <cfRule type="expression" dxfId="95" priority="74" stopIfTrue="1">
      <formula>AND(AG81="有",AM81="無")</formula>
    </cfRule>
  </conditionalFormatting>
  <conditionalFormatting sqref="AM83:AO85">
    <cfRule type="expression" dxfId="94" priority="75" stopIfTrue="1">
      <formula>AND(AG83="有",AM83="無")</formula>
    </cfRule>
  </conditionalFormatting>
  <conditionalFormatting sqref="AN37:AO37">
    <cfRule type="expression" dxfId="93" priority="76" stopIfTrue="1">
      <formula>AND(G37="",M37="",U37="",AA37="",AN37="")</formula>
    </cfRule>
  </conditionalFormatting>
  <conditionalFormatting sqref="AN41:AO41">
    <cfRule type="expression" dxfId="92" priority="77" stopIfTrue="1">
      <formula>AND(C41="",AN41="")</formula>
    </cfRule>
  </conditionalFormatting>
  <conditionalFormatting sqref="AO63">
    <cfRule type="expression" dxfId="91" priority="62" stopIfTrue="1">
      <formula>AND($J$61="",$S$61="",$AD$61="",$AO$61="",$J$63="",$S$63="",$J$64="",$S$64="")</formula>
    </cfRule>
  </conditionalFormatting>
  <conditionalFormatting sqref="AP63:AQ63">
    <cfRule type="expression" dxfId="90" priority="78" stopIfTrue="1">
      <formula>IF(OR(D60="●",N60="●",Z60="●",D61="●"),AND(J63="",U63="",AE63="",AP63="",J64="",U64=""))</formula>
    </cfRule>
  </conditionalFormatting>
  <conditionalFormatting sqref="AS82:AU82">
    <cfRule type="expression" dxfId="89" priority="79" stopIfTrue="1">
      <formula>AND(AG82="可",AL82="不可",AS82="無")</formula>
    </cfRule>
  </conditionalFormatting>
  <conditionalFormatting sqref="AT15">
    <cfRule type="containsBlanks" dxfId="88" priority="30" stopIfTrue="1">
      <formula>LEN(TRIM(C3))=0</formula>
    </cfRule>
  </conditionalFormatting>
  <dataValidations count="12">
    <dataValidation type="list" allowBlank="1" showInputMessage="1" showErrorMessage="1" sqref="Y91:Z91 U63:U65 R42:S42 Q61:R61 P90:Q90 P74:Q74 N60:O60 J63:J65 I42:J42 D90:E90 D60:E60 D62:E62 D74:E74 AP63 AN37:AO37 AN41:AO41 AI61:AJ61 AF74:AG74 AE63 AB90:AC90 AA42:AB42 Z60:AA60" xr:uid="{00000000-0002-0000-0000-000000000000}">
      <formula1>"●,"</formula1>
    </dataValidation>
    <dataValidation allowBlank="1" showInputMessage="1" showErrorMessage="1" prompt="実習先が所在地と異なる場合はご記入ください" sqref="C57:BC57" xr:uid="{00000000-0002-0000-0000-000001000000}"/>
    <dataValidation allowBlank="1" showInputMessage="1" showErrorMessage="1" sqref="H3 C3 C14:W15 AF14:BC14" xr:uid="{00000000-0002-0000-0000-00000D000000}"/>
    <dataValidation type="list" allowBlank="1" showInputMessage="1" showErrorMessage="1" sqref="D93:E93 AG82:AI82" xr:uid="{00000000-0002-0000-0000-00000E000000}">
      <formula1>"可,"</formula1>
    </dataValidation>
    <dataValidation type="list" allowBlank="1" showInputMessage="1" showErrorMessage="1" sqref="D81:E85 AG83:AI85 AG81:AI81" xr:uid="{00000000-0002-0000-0000-00000F000000}">
      <formula1>"有,"</formula1>
    </dataValidation>
    <dataValidation type="list" allowBlank="1" showInputMessage="1" showErrorMessage="1" sqref="AL82:AO82" xr:uid="{00000000-0002-0000-0000-000024000000}">
      <formula1>"不可,"</formula1>
    </dataValidation>
    <dataValidation type="list" allowBlank="1" showInputMessage="1" showErrorMessage="1" sqref="I81:J85 AS82:AU82 AM81:AO81 AM83:AO85" xr:uid="{00000000-0002-0000-0000-000029000000}">
      <formula1>"無,"</formula1>
    </dataValidation>
    <dataValidation allowBlank="1" showErrorMessage="1" sqref="C103 X103 E95" xr:uid="{00000000-0002-0000-0000-00005A000000}"/>
    <dataValidation allowBlank="1" showErrorMessage="1" prompt="インターンシップでの事務連絡、書類送付等をさせて頂く際のご担当者名をご記入ください。_x000a_学校担当者・フォーラム事務局担当のみ使用させていただきます。_x000a_（学生へは受入れが決定するまで公開をいたしません）" sqref="C102:W102" xr:uid="{00000000-0002-0000-0000-00005E000000}"/>
    <dataValidation allowBlank="1" showInputMessage="1" showErrorMessage="1" prompt="インターンシップでの担当者名をご記入ください。_x000a_学校担当者・フォーラム事務局担当のみ使用させていただきます。_x000a_（学生へは受入れが決定するまで公開をいたしません）" sqref="C96:W96" xr:uid="{00000000-0002-0000-0000-00005F000000}"/>
    <dataValidation allowBlank="1" showInputMessage="1" showErrorMessage="1" prompt="スペースは入れずに半角にて入力ください (例：802-0082）" sqref="E13" xr:uid="{00000000-0002-0000-0000-000073000000}"/>
    <dataValidation type="list" allowBlank="1" showInputMessage="1" showErrorMessage="1" sqref="I93:J93" xr:uid="{00000000-0002-0000-0000-000088000000}">
      <formula1>"否,"</formula1>
    </dataValidation>
  </dataValidations>
  <printOptions horizontalCentered="1"/>
  <pageMargins left="0.35433070866142002" right="0.31496062992126" top="0.35433070866142002" bottom="0.27559055118109999" header="0.19685039370078999" footer="0.19685039370078999"/>
  <pageSetup paperSize="9" scale="95" fitToHeight="0" orientation="portrait" r:id="rId1"/>
  <headerFooter alignWithMargins="0">
    <oddHeader>&amp;R&amp;P／&amp;N</oddHeader>
  </headerFooter>
  <rowBreaks count="2" manualBreakCount="2">
    <brk id="26" max="54" man="1"/>
    <brk id="58" max="5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DC5C-9B9A-48E1-B815-BF59CA25FFE2}">
  <dimension ref="A1"/>
  <sheetViews>
    <sheetView topLeftCell="A22" workbookViewId="0">
      <selection activeCell="M16" sqref="M16"/>
    </sheetView>
  </sheetViews>
  <sheetFormatPr defaultRowHeight="13.5"/>
  <sheetData/>
  <phoneticPr fontId="55"/>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K114"/>
  <sheetViews>
    <sheetView showGridLines="0" zoomScale="110" zoomScaleNormal="80" workbookViewId="0">
      <selection activeCell="BM3" sqref="BM3"/>
    </sheetView>
  </sheetViews>
  <sheetFormatPr defaultColWidth="12.875" defaultRowHeight="13.5"/>
  <cols>
    <col min="1" max="1" width="4.625" style="1" customWidth="1"/>
    <col min="2" max="2" width="12.625" style="1" customWidth="1"/>
    <col min="3" max="28" width="1.625" style="1" customWidth="1"/>
    <col min="29" max="29" width="1.875" style="1" customWidth="1"/>
    <col min="30" max="55" width="1.625" style="1" customWidth="1"/>
    <col min="56" max="56" width="4.375" style="1" customWidth="1"/>
    <col min="57" max="59" width="3.625" style="1" customWidth="1"/>
    <col min="60" max="60" width="7.375" style="1" customWidth="1"/>
    <col min="61" max="61" width="15.875" style="1" customWidth="1"/>
    <col min="62" max="62" width="12.875" style="1"/>
  </cols>
  <sheetData>
    <row r="1" spans="1:63" ht="15" customHeight="1">
      <c r="A1" s="1" t="s">
        <v>127</v>
      </c>
      <c r="BK1" s="79" t="s">
        <v>0</v>
      </c>
    </row>
    <row r="2" spans="1:63" ht="26.25" customHeight="1">
      <c r="A2" s="217" t="s">
        <v>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9"/>
      <c r="BK2" s="79" t="s">
        <v>2</v>
      </c>
    </row>
    <row r="3" spans="1:63" ht="15" customHeight="1">
      <c r="A3" s="220" t="s">
        <v>3</v>
      </c>
      <c r="B3" s="168" t="s">
        <v>128</v>
      </c>
      <c r="C3" s="262">
        <f>forAdmin!D3</f>
        <v>0</v>
      </c>
      <c r="D3" s="263"/>
      <c r="E3" s="263"/>
      <c r="F3" s="263"/>
      <c r="G3" s="263"/>
      <c r="H3" s="264" t="s">
        <v>129</v>
      </c>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5"/>
    </row>
    <row r="4" spans="1:63" ht="36" customHeight="1">
      <c r="A4" s="221"/>
      <c r="B4" s="46" t="s">
        <v>5</v>
      </c>
      <c r="C4" s="223" t="s">
        <v>130</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5"/>
    </row>
    <row r="5" spans="1:63" ht="30" customHeight="1">
      <c r="A5" s="221"/>
      <c r="B5" s="47" t="s">
        <v>6</v>
      </c>
      <c r="C5" s="226" t="str">
        <f>forAdmin!G3</f>
        <v/>
      </c>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8"/>
    </row>
    <row r="6" spans="1:63" ht="20.100000000000001" customHeight="1">
      <c r="A6" s="221"/>
      <c r="B6" s="229" t="s">
        <v>7</v>
      </c>
      <c r="C6" s="564" t="s">
        <v>131</v>
      </c>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565" t="s">
        <v>132</v>
      </c>
      <c r="AK6" s="565"/>
      <c r="AL6" s="565"/>
      <c r="AM6" s="565"/>
      <c r="AN6" s="565"/>
      <c r="AO6" s="565"/>
      <c r="AP6" s="565"/>
      <c r="AQ6" s="565"/>
      <c r="AR6" s="565"/>
      <c r="AS6" s="565"/>
      <c r="AT6" s="565"/>
      <c r="AU6" s="565"/>
      <c r="AV6" s="565"/>
      <c r="AW6" s="565"/>
      <c r="AX6" s="565"/>
      <c r="AY6" s="565"/>
      <c r="AZ6" s="565"/>
      <c r="BA6" s="565"/>
      <c r="BB6" s="565"/>
      <c r="BC6" s="566"/>
    </row>
    <row r="7" spans="1:63" ht="20.100000000000001" customHeight="1">
      <c r="A7" s="221"/>
      <c r="B7" s="230"/>
      <c r="C7" s="234"/>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567"/>
      <c r="AK7" s="567"/>
      <c r="AL7" s="567"/>
      <c r="AM7" s="567"/>
      <c r="AN7" s="567"/>
      <c r="AO7" s="567"/>
      <c r="AP7" s="567"/>
      <c r="AQ7" s="567"/>
      <c r="AR7" s="567"/>
      <c r="AS7" s="567"/>
      <c r="AT7" s="567"/>
      <c r="AU7" s="567"/>
      <c r="AV7" s="567"/>
      <c r="AW7" s="567"/>
      <c r="AX7" s="567"/>
      <c r="AY7" s="567"/>
      <c r="AZ7" s="567"/>
      <c r="BA7" s="567"/>
      <c r="BB7" s="567"/>
      <c r="BC7" s="568"/>
    </row>
    <row r="8" spans="1:63" ht="20.100000000000001" customHeight="1">
      <c r="A8" s="221"/>
      <c r="B8" s="230"/>
      <c r="C8" s="234"/>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567"/>
      <c r="AK8" s="567"/>
      <c r="AL8" s="567"/>
      <c r="AM8" s="567"/>
      <c r="AN8" s="567"/>
      <c r="AO8" s="567"/>
      <c r="AP8" s="567"/>
      <c r="AQ8" s="567"/>
      <c r="AR8" s="567"/>
      <c r="AS8" s="567"/>
      <c r="AT8" s="567"/>
      <c r="AU8" s="567"/>
      <c r="AV8" s="567"/>
      <c r="AW8" s="567"/>
      <c r="AX8" s="567"/>
      <c r="AY8" s="567"/>
      <c r="AZ8" s="567"/>
      <c r="BA8" s="567"/>
      <c r="BB8" s="567"/>
      <c r="BC8" s="568"/>
    </row>
    <row r="9" spans="1:63" ht="20.100000000000001" customHeight="1">
      <c r="A9" s="221"/>
      <c r="B9" s="230"/>
      <c r="C9" s="234"/>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567"/>
      <c r="AK9" s="567"/>
      <c r="AL9" s="567"/>
      <c r="AM9" s="567"/>
      <c r="AN9" s="567"/>
      <c r="AO9" s="567"/>
      <c r="AP9" s="567"/>
      <c r="AQ9" s="567"/>
      <c r="AR9" s="567"/>
      <c r="AS9" s="567"/>
      <c r="AT9" s="567"/>
      <c r="AU9" s="567"/>
      <c r="AV9" s="567"/>
      <c r="AW9" s="567"/>
      <c r="AX9" s="567"/>
      <c r="AY9" s="567"/>
      <c r="AZ9" s="567"/>
      <c r="BA9" s="567"/>
      <c r="BB9" s="567"/>
      <c r="BC9" s="568"/>
    </row>
    <row r="10" spans="1:63" ht="20.100000000000001" customHeight="1">
      <c r="A10" s="221"/>
      <c r="B10" s="230"/>
      <c r="C10" s="234"/>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567"/>
      <c r="AK10" s="567"/>
      <c r="AL10" s="567"/>
      <c r="AM10" s="567"/>
      <c r="AN10" s="567"/>
      <c r="AO10" s="567"/>
      <c r="AP10" s="567"/>
      <c r="AQ10" s="567"/>
      <c r="AR10" s="567"/>
      <c r="AS10" s="567"/>
      <c r="AT10" s="567"/>
      <c r="AU10" s="567"/>
      <c r="AV10" s="567"/>
      <c r="AW10" s="567"/>
      <c r="AX10" s="567"/>
      <c r="AY10" s="567"/>
      <c r="AZ10" s="567"/>
      <c r="BA10" s="567"/>
      <c r="BB10" s="567"/>
      <c r="BC10" s="568"/>
    </row>
    <row r="11" spans="1:63" ht="20.100000000000001" customHeight="1">
      <c r="A11" s="221"/>
      <c r="B11" s="230"/>
      <c r="C11" s="234"/>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567"/>
      <c r="AK11" s="567"/>
      <c r="AL11" s="567"/>
      <c r="AM11" s="567"/>
      <c r="AN11" s="567"/>
      <c r="AO11" s="567"/>
      <c r="AP11" s="567"/>
      <c r="AQ11" s="567"/>
      <c r="AR11" s="567"/>
      <c r="AS11" s="567"/>
      <c r="AT11" s="567"/>
      <c r="AU11" s="567"/>
      <c r="AV11" s="567"/>
      <c r="AW11" s="567"/>
      <c r="AX11" s="567"/>
      <c r="AY11" s="567"/>
      <c r="AZ11" s="567"/>
      <c r="BA11" s="567"/>
      <c r="BB11" s="567"/>
      <c r="BC11" s="568"/>
    </row>
    <row r="12" spans="1:63" ht="20.100000000000001" customHeight="1">
      <c r="A12" s="221"/>
      <c r="B12" s="231"/>
      <c r="C12" s="236"/>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569"/>
      <c r="AK12" s="569"/>
      <c r="AL12" s="569"/>
      <c r="AM12" s="569"/>
      <c r="AN12" s="569"/>
      <c r="AO12" s="569"/>
      <c r="AP12" s="569"/>
      <c r="AQ12" s="569"/>
      <c r="AR12" s="569"/>
      <c r="AS12" s="569"/>
      <c r="AT12" s="569"/>
      <c r="AU12" s="569"/>
      <c r="AV12" s="569"/>
      <c r="AW12" s="569"/>
      <c r="AX12" s="569"/>
      <c r="AY12" s="569"/>
      <c r="AZ12" s="569"/>
      <c r="BA12" s="569"/>
      <c r="BB12" s="569"/>
      <c r="BC12" s="570"/>
    </row>
    <row r="13" spans="1:63" ht="20.100000000000001" customHeight="1">
      <c r="A13" s="221"/>
      <c r="B13" s="47" t="s">
        <v>8</v>
      </c>
      <c r="C13" s="238" t="s">
        <v>9</v>
      </c>
      <c r="D13" s="239"/>
      <c r="E13" s="266" t="s">
        <v>133</v>
      </c>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7"/>
    </row>
    <row r="14" spans="1:63" ht="20.100000000000001" customHeight="1">
      <c r="A14" s="221"/>
      <c r="B14" s="177" t="s">
        <v>10</v>
      </c>
      <c r="C14" s="260" t="s">
        <v>134</v>
      </c>
      <c r="D14" s="245"/>
      <c r="E14" s="245"/>
      <c r="F14" s="245"/>
      <c r="G14" s="245"/>
      <c r="H14" s="245"/>
      <c r="I14" s="245"/>
      <c r="J14" s="245"/>
      <c r="K14" s="245"/>
      <c r="L14" s="245"/>
      <c r="M14" s="245"/>
      <c r="N14" s="245"/>
      <c r="O14" s="245"/>
      <c r="P14" s="245"/>
      <c r="Q14" s="245"/>
      <c r="R14" s="245"/>
      <c r="S14" s="245"/>
      <c r="T14" s="245"/>
      <c r="U14" s="245"/>
      <c r="V14" s="245"/>
      <c r="W14" s="255"/>
      <c r="X14" s="240" t="s">
        <v>11</v>
      </c>
      <c r="Y14" s="241"/>
      <c r="Z14" s="241"/>
      <c r="AA14" s="241"/>
      <c r="AB14" s="241"/>
      <c r="AC14" s="241"/>
      <c r="AD14" s="241"/>
      <c r="AE14" s="242"/>
      <c r="AF14" s="260" t="s">
        <v>135</v>
      </c>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6"/>
    </row>
    <row r="15" spans="1:63" ht="20.100000000000001" customHeight="1">
      <c r="A15" s="221"/>
      <c r="B15" s="177" t="s">
        <v>12</v>
      </c>
      <c r="C15" s="260" t="s">
        <v>136</v>
      </c>
      <c r="D15" s="245"/>
      <c r="E15" s="245"/>
      <c r="F15" s="245"/>
      <c r="G15" s="245"/>
      <c r="H15" s="245"/>
      <c r="I15" s="245"/>
      <c r="J15" s="245"/>
      <c r="K15" s="245"/>
      <c r="L15" s="245"/>
      <c r="M15" s="245"/>
      <c r="N15" s="245"/>
      <c r="O15" s="245"/>
      <c r="P15" s="245"/>
      <c r="Q15" s="245"/>
      <c r="R15" s="245"/>
      <c r="S15" s="245"/>
      <c r="T15" s="245"/>
      <c r="U15" s="245"/>
      <c r="V15" s="245"/>
      <c r="W15" s="255"/>
      <c r="X15" s="240" t="s">
        <v>13</v>
      </c>
      <c r="Y15" s="241"/>
      <c r="Z15" s="241"/>
      <c r="AA15" s="241"/>
      <c r="AB15" s="241"/>
      <c r="AC15" s="241"/>
      <c r="AD15" s="241"/>
      <c r="AE15" s="242"/>
      <c r="AF15" s="243">
        <v>100</v>
      </c>
      <c r="AG15" s="244"/>
      <c r="AH15" s="244"/>
      <c r="AI15" s="244"/>
      <c r="AJ15" s="245" t="s">
        <v>14</v>
      </c>
      <c r="AK15" s="245"/>
      <c r="AL15" s="255"/>
      <c r="AM15" s="240" t="s">
        <v>15</v>
      </c>
      <c r="AN15" s="241"/>
      <c r="AO15" s="241"/>
      <c r="AP15" s="241"/>
      <c r="AQ15" s="241"/>
      <c r="AR15" s="241"/>
      <c r="AS15" s="242"/>
      <c r="AT15" s="243">
        <v>40.5</v>
      </c>
      <c r="AU15" s="244"/>
      <c r="AV15" s="244"/>
      <c r="AW15" s="244"/>
      <c r="AX15" s="244"/>
      <c r="AY15" s="244"/>
      <c r="AZ15" s="245" t="s">
        <v>16</v>
      </c>
      <c r="BA15" s="245"/>
      <c r="BB15" s="245"/>
      <c r="BC15" s="246"/>
    </row>
    <row r="16" spans="1:63" ht="20.100000000000001" customHeight="1">
      <c r="A16" s="221"/>
      <c r="B16" s="48" t="s">
        <v>17</v>
      </c>
      <c r="C16" s="575" t="s">
        <v>137</v>
      </c>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576"/>
      <c r="AL16" s="576"/>
      <c r="AM16" s="576"/>
      <c r="AN16" s="576"/>
      <c r="AO16" s="576"/>
      <c r="AP16" s="576"/>
      <c r="AQ16" s="576"/>
      <c r="AR16" s="576"/>
      <c r="AS16" s="576"/>
      <c r="AT16" s="576"/>
      <c r="AU16" s="576"/>
      <c r="AV16" s="576"/>
      <c r="AW16" s="576"/>
      <c r="AX16" s="576"/>
      <c r="AY16" s="576"/>
      <c r="AZ16" s="576"/>
      <c r="BA16" s="576"/>
      <c r="BB16" s="576"/>
      <c r="BC16" s="577"/>
    </row>
    <row r="17" spans="1:55" ht="20.100000000000001" customHeight="1">
      <c r="A17" s="221"/>
      <c r="B17" s="177" t="s">
        <v>18</v>
      </c>
      <c r="C17" s="250" t="s">
        <v>138</v>
      </c>
      <c r="D17" s="251"/>
      <c r="E17" s="251"/>
      <c r="F17" s="251"/>
      <c r="G17" s="251"/>
      <c r="H17" s="251"/>
      <c r="I17" s="251"/>
      <c r="J17" s="251"/>
      <c r="K17" s="251"/>
      <c r="L17" s="251"/>
      <c r="M17" s="251"/>
      <c r="N17" s="251"/>
      <c r="O17" s="251"/>
      <c r="P17" s="251"/>
      <c r="Q17" s="251"/>
      <c r="R17" s="251"/>
      <c r="S17" s="251"/>
      <c r="T17" s="251"/>
      <c r="U17" s="251"/>
      <c r="V17" s="251"/>
      <c r="W17" s="252"/>
      <c r="X17" s="240" t="s">
        <v>19</v>
      </c>
      <c r="Y17" s="241"/>
      <c r="Z17" s="241"/>
      <c r="AA17" s="241"/>
      <c r="AB17" s="241"/>
      <c r="AC17" s="241"/>
      <c r="AD17" s="241"/>
      <c r="AE17" s="242"/>
      <c r="AF17" s="250" t="s">
        <v>139</v>
      </c>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3"/>
    </row>
    <row r="18" spans="1:55" ht="20.100000000000001" customHeight="1">
      <c r="A18" s="221"/>
      <c r="B18" s="229" t="s">
        <v>20</v>
      </c>
      <c r="C18" s="564" t="s">
        <v>140</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571"/>
    </row>
    <row r="19" spans="1:55" ht="20.100000000000001" customHeight="1">
      <c r="A19" s="221"/>
      <c r="B19" s="230"/>
      <c r="C19" s="234"/>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562"/>
    </row>
    <row r="20" spans="1:55" ht="20.100000000000001" customHeight="1">
      <c r="A20" s="221"/>
      <c r="B20" s="230"/>
      <c r="C20" s="234"/>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562"/>
    </row>
    <row r="21" spans="1:55" ht="20.100000000000001" customHeight="1">
      <c r="A21" s="221"/>
      <c r="B21" s="230"/>
      <c r="C21" s="234"/>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562"/>
    </row>
    <row r="22" spans="1:55" ht="20.100000000000001" customHeight="1">
      <c r="A22" s="221"/>
      <c r="B22" s="230"/>
      <c r="C22" s="234"/>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562"/>
    </row>
    <row r="23" spans="1:55" ht="20.100000000000001" customHeight="1">
      <c r="A23" s="221"/>
      <c r="B23" s="230"/>
      <c r="C23" s="234"/>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562"/>
    </row>
    <row r="24" spans="1:55" ht="20.100000000000001" customHeight="1">
      <c r="A24" s="221"/>
      <c r="B24" s="230"/>
      <c r="C24" s="234"/>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562"/>
    </row>
    <row r="25" spans="1:55" ht="20.100000000000001" customHeight="1">
      <c r="A25" s="221"/>
      <c r="B25" s="230"/>
      <c r="C25" s="234"/>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562"/>
    </row>
    <row r="26" spans="1:55" ht="20.100000000000001" customHeight="1">
      <c r="A26" s="222"/>
      <c r="B26" s="256"/>
      <c r="C26" s="572"/>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573"/>
      <c r="AV26" s="573"/>
      <c r="AW26" s="573"/>
      <c r="AX26" s="573"/>
      <c r="AY26" s="573"/>
      <c r="AZ26" s="573"/>
      <c r="BA26" s="573"/>
      <c r="BB26" s="573"/>
      <c r="BC26" s="574"/>
    </row>
    <row r="27" spans="1:55" ht="32.25" customHeight="1">
      <c r="A27" s="303" t="s">
        <v>5</v>
      </c>
      <c r="B27" s="304"/>
      <c r="C27" s="305" t="str">
        <f>C4</f>
        <v>○○製造株式会社</v>
      </c>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7"/>
    </row>
    <row r="28" spans="1:55" ht="30" customHeight="1">
      <c r="A28" s="308" t="s">
        <v>21</v>
      </c>
      <c r="B28" s="106" t="s">
        <v>22</v>
      </c>
      <c r="C28" s="311" t="s">
        <v>141</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3"/>
    </row>
    <row r="29" spans="1:55" ht="18.95" customHeight="1">
      <c r="A29" s="560"/>
      <c r="B29" s="314" t="s">
        <v>23</v>
      </c>
      <c r="C29" s="234" t="s">
        <v>142</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562"/>
    </row>
    <row r="30" spans="1:55" ht="18.95" customHeight="1">
      <c r="A30" s="560"/>
      <c r="B30" s="314"/>
      <c r="C30" s="234"/>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562"/>
    </row>
    <row r="31" spans="1:55" ht="18.95" customHeight="1">
      <c r="A31" s="560"/>
      <c r="B31" s="314"/>
      <c r="C31" s="234"/>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562"/>
    </row>
    <row r="32" spans="1:55" ht="18.95" customHeight="1">
      <c r="A32" s="560"/>
      <c r="B32" s="314"/>
      <c r="C32" s="234"/>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562"/>
    </row>
    <row r="33" spans="1:59" ht="18.95" customHeight="1">
      <c r="A33" s="560"/>
      <c r="B33" s="314"/>
      <c r="C33" s="234"/>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562"/>
    </row>
    <row r="34" spans="1:59" ht="18.95" customHeight="1">
      <c r="A34" s="560"/>
      <c r="B34" s="314"/>
      <c r="C34" s="234"/>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562"/>
    </row>
    <row r="35" spans="1:59" ht="18.95" customHeight="1">
      <c r="A35" s="560"/>
      <c r="B35" s="314"/>
      <c r="C35" s="234"/>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562"/>
    </row>
    <row r="36" spans="1:59" ht="18.95" customHeight="1">
      <c r="A36" s="560"/>
      <c r="B36" s="315"/>
      <c r="C36" s="236"/>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563"/>
    </row>
    <row r="37" spans="1:59" ht="20.100000000000001" customHeight="1">
      <c r="A37" s="560"/>
      <c r="B37" s="323" t="s">
        <v>143</v>
      </c>
      <c r="C37" s="319" t="s">
        <v>25</v>
      </c>
      <c r="D37" s="320"/>
      <c r="E37" s="320"/>
      <c r="F37" s="320"/>
      <c r="G37" s="289">
        <v>9</v>
      </c>
      <c r="H37" s="289"/>
      <c r="I37" s="289"/>
      <c r="J37" s="289"/>
      <c r="K37" s="104" t="s">
        <v>26</v>
      </c>
      <c r="L37" s="104"/>
      <c r="M37" s="289">
        <v>1</v>
      </c>
      <c r="N37" s="289"/>
      <c r="O37" s="289"/>
      <c r="P37" s="289"/>
      <c r="Q37" s="104" t="s">
        <v>27</v>
      </c>
      <c r="R37" s="104"/>
      <c r="S37" s="185" t="s">
        <v>28</v>
      </c>
      <c r="T37" s="185"/>
      <c r="U37" s="289">
        <v>9</v>
      </c>
      <c r="V37" s="289"/>
      <c r="W37" s="289"/>
      <c r="X37" s="289"/>
      <c r="Y37" s="104" t="s">
        <v>26</v>
      </c>
      <c r="Z37" s="104"/>
      <c r="AA37" s="289">
        <v>25</v>
      </c>
      <c r="AB37" s="289"/>
      <c r="AC37" s="289"/>
      <c r="AD37" s="289"/>
      <c r="AE37" s="104" t="s">
        <v>27</v>
      </c>
      <c r="AF37" s="104"/>
      <c r="AG37" s="194"/>
      <c r="AH37" s="194"/>
      <c r="AI37" s="194"/>
      <c r="AJ37" s="194"/>
      <c r="AK37" s="194"/>
      <c r="AL37" s="194"/>
      <c r="AM37" s="113" t="s">
        <v>29</v>
      </c>
      <c r="AN37" s="261"/>
      <c r="AO37" s="261"/>
      <c r="AP37" s="114" t="s">
        <v>31</v>
      </c>
      <c r="AQ37" s="115"/>
      <c r="AR37" s="316" t="s">
        <v>32</v>
      </c>
      <c r="AS37" s="316"/>
      <c r="AT37" s="316"/>
      <c r="AU37" s="316"/>
      <c r="AV37" s="316"/>
      <c r="AW37" s="316"/>
      <c r="AX37" s="316"/>
      <c r="AY37" s="316"/>
      <c r="AZ37" s="316"/>
      <c r="BA37" s="316"/>
      <c r="BB37" s="316"/>
      <c r="BC37" s="317"/>
      <c r="BD37" s="2"/>
      <c r="BG37" s="49"/>
    </row>
    <row r="38" spans="1:59" ht="20.100000000000001" customHeight="1">
      <c r="A38" s="560"/>
      <c r="B38" s="333"/>
      <c r="C38" s="321" t="s">
        <v>33</v>
      </c>
      <c r="D38" s="322"/>
      <c r="E38" s="322"/>
      <c r="F38" s="322"/>
      <c r="G38" s="318"/>
      <c r="H38" s="318"/>
      <c r="I38" s="318"/>
      <c r="J38" s="318"/>
      <c r="K38" s="111" t="s">
        <v>26</v>
      </c>
      <c r="L38" s="111"/>
      <c r="M38" s="318"/>
      <c r="N38" s="318"/>
      <c r="O38" s="318"/>
      <c r="P38" s="318"/>
      <c r="Q38" s="111" t="s">
        <v>27</v>
      </c>
      <c r="R38" s="111"/>
      <c r="S38" s="181" t="s">
        <v>28</v>
      </c>
      <c r="T38" s="181"/>
      <c r="U38" s="318"/>
      <c r="V38" s="318"/>
      <c r="W38" s="318"/>
      <c r="X38" s="318"/>
      <c r="Y38" s="111" t="s">
        <v>26</v>
      </c>
      <c r="Z38" s="111"/>
      <c r="AA38" s="318"/>
      <c r="AB38" s="318"/>
      <c r="AC38" s="318"/>
      <c r="AD38" s="318"/>
      <c r="AE38" s="111" t="s">
        <v>27</v>
      </c>
      <c r="AF38" s="111"/>
      <c r="AG38" s="195"/>
      <c r="AH38" s="195"/>
      <c r="AI38" s="195"/>
      <c r="AJ38" s="195"/>
      <c r="AK38" s="112"/>
      <c r="AL38" s="112"/>
      <c r="AM38" s="116"/>
      <c r="AN38" s="119" t="s">
        <v>34</v>
      </c>
      <c r="AO38" s="117"/>
      <c r="AP38" s="117"/>
      <c r="AQ38" s="117"/>
      <c r="AR38" s="117"/>
      <c r="AS38" s="117"/>
      <c r="AT38" s="117"/>
      <c r="AU38" s="117"/>
      <c r="AV38" s="117"/>
      <c r="AW38" s="117"/>
      <c r="AX38" s="117"/>
      <c r="AY38" s="117"/>
      <c r="AZ38" s="117"/>
      <c r="BA38" s="117"/>
      <c r="BB38" s="117"/>
      <c r="BC38" s="118"/>
      <c r="BD38" s="2"/>
      <c r="BG38" s="49"/>
    </row>
    <row r="39" spans="1:59" ht="40.5" customHeight="1">
      <c r="A39" s="560"/>
      <c r="B39" s="324"/>
      <c r="C39" s="553" t="s">
        <v>144</v>
      </c>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5"/>
      <c r="AN39" s="555"/>
      <c r="AO39" s="555"/>
      <c r="AP39" s="555"/>
      <c r="AQ39" s="555"/>
      <c r="AR39" s="555"/>
      <c r="AS39" s="555"/>
      <c r="AT39" s="555"/>
      <c r="AU39" s="555"/>
      <c r="AV39" s="555"/>
      <c r="AW39" s="555"/>
      <c r="AX39" s="555"/>
      <c r="AY39" s="555"/>
      <c r="AZ39" s="555"/>
      <c r="BA39" s="555"/>
      <c r="BB39" s="555"/>
      <c r="BC39" s="556"/>
      <c r="BD39" s="2"/>
      <c r="BG39" s="49"/>
    </row>
    <row r="40" spans="1:59" ht="20.100000000000001" customHeight="1">
      <c r="A40" s="560"/>
      <c r="B40" s="323" t="s">
        <v>35</v>
      </c>
      <c r="C40" s="557" t="s">
        <v>29</v>
      </c>
      <c r="D40" s="558"/>
      <c r="E40" s="559">
        <v>10</v>
      </c>
      <c r="F40" s="559"/>
      <c r="G40" s="559"/>
      <c r="H40" s="245" t="s">
        <v>31</v>
      </c>
      <c r="I40" s="245"/>
      <c r="J40" s="290" t="s">
        <v>145</v>
      </c>
      <c r="K40" s="290"/>
      <c r="L40" s="290"/>
      <c r="M40" s="290"/>
      <c r="N40" s="44"/>
      <c r="O40" s="44"/>
      <c r="P40" s="44"/>
      <c r="Q40" s="44"/>
      <c r="R40" s="44"/>
      <c r="S40" s="44"/>
      <c r="T40" s="196" t="s">
        <v>36</v>
      </c>
      <c r="U40" s="44"/>
      <c r="V40" s="44"/>
      <c r="W40" s="44"/>
      <c r="X40" s="44"/>
      <c r="Y40" s="44"/>
      <c r="Z40" s="44"/>
      <c r="AA40" s="44"/>
      <c r="AB40" s="44"/>
      <c r="AC40" s="44"/>
      <c r="AD40" s="44"/>
      <c r="AE40" s="44"/>
      <c r="AF40" s="44"/>
      <c r="AG40" s="44"/>
      <c r="AH40" s="44"/>
      <c r="AI40" s="44"/>
      <c r="AJ40" s="44"/>
      <c r="AK40" s="44"/>
      <c r="AL40" s="44"/>
      <c r="AM40" s="50" t="s">
        <v>29</v>
      </c>
      <c r="AN40" s="245" t="s">
        <v>30</v>
      </c>
      <c r="AO40" s="245"/>
      <c r="AP40" s="51" t="s">
        <v>31</v>
      </c>
      <c r="AR40" s="325" t="s">
        <v>32</v>
      </c>
      <c r="AS40" s="325"/>
      <c r="AT40" s="325"/>
      <c r="AU40" s="325"/>
      <c r="AV40" s="325"/>
      <c r="AW40" s="325"/>
      <c r="AX40" s="325"/>
      <c r="AY40" s="325"/>
      <c r="AZ40" s="325"/>
      <c r="BA40" s="325"/>
      <c r="BB40" s="325"/>
      <c r="BC40" s="326"/>
      <c r="BG40" s="49"/>
    </row>
    <row r="41" spans="1:59" ht="20.100000000000001" customHeight="1">
      <c r="A41" s="560"/>
      <c r="B41" s="324"/>
      <c r="C41" s="327" t="s">
        <v>37</v>
      </c>
      <c r="D41" s="328"/>
      <c r="E41" s="328"/>
      <c r="F41" s="328"/>
      <c r="G41" s="329"/>
      <c r="H41" s="178" t="s">
        <v>29</v>
      </c>
      <c r="I41" s="245" t="s">
        <v>30</v>
      </c>
      <c r="J41" s="245"/>
      <c r="K41" s="178" t="s">
        <v>31</v>
      </c>
      <c r="L41" s="290" t="s">
        <v>38</v>
      </c>
      <c r="M41" s="290"/>
      <c r="N41" s="290"/>
      <c r="O41" s="290"/>
      <c r="P41" s="290"/>
      <c r="Q41" s="178" t="s">
        <v>29</v>
      </c>
      <c r="R41" s="245" t="s">
        <v>30</v>
      </c>
      <c r="S41" s="245"/>
      <c r="T41" s="178" t="s">
        <v>31</v>
      </c>
      <c r="U41" s="290" t="s">
        <v>39</v>
      </c>
      <c r="V41" s="290"/>
      <c r="W41" s="290"/>
      <c r="X41" s="290"/>
      <c r="Y41" s="290"/>
      <c r="Z41" s="178" t="s">
        <v>29</v>
      </c>
      <c r="AA41" s="245" t="s">
        <v>30</v>
      </c>
      <c r="AB41" s="245"/>
      <c r="AC41" s="178" t="s">
        <v>31</v>
      </c>
      <c r="AD41" s="245" t="s">
        <v>40</v>
      </c>
      <c r="AE41" s="245"/>
      <c r="AF41" s="245"/>
      <c r="AG41" s="245"/>
      <c r="AH41" s="29" t="s">
        <v>41</v>
      </c>
      <c r="AI41" s="29"/>
      <c r="AJ41" s="29"/>
      <c r="AK41" s="29"/>
      <c r="AL41" s="29" t="s">
        <v>42</v>
      </c>
      <c r="AM41" s="244"/>
      <c r="AN41" s="244"/>
      <c r="AO41" s="244"/>
      <c r="AP41" s="244"/>
      <c r="AQ41" s="244"/>
      <c r="AR41" s="244"/>
      <c r="AS41" s="244"/>
      <c r="AT41" s="244"/>
      <c r="AU41" s="244"/>
      <c r="AV41" s="244"/>
      <c r="AW41" s="244"/>
      <c r="AX41" s="244"/>
      <c r="AY41" s="244"/>
      <c r="AZ41" s="244"/>
      <c r="BA41" s="244"/>
      <c r="BB41" s="244"/>
      <c r="BC41" s="30" t="s">
        <v>44</v>
      </c>
      <c r="BG41" s="49"/>
    </row>
    <row r="42" spans="1:59" ht="20.100000000000001" customHeight="1">
      <c r="A42" s="560"/>
      <c r="B42" s="323" t="s">
        <v>45</v>
      </c>
      <c r="C42" s="542" t="s">
        <v>146</v>
      </c>
      <c r="D42" s="543"/>
      <c r="E42" s="543"/>
      <c r="F42" s="543"/>
      <c r="G42" s="543"/>
      <c r="H42" s="543"/>
      <c r="I42" s="544"/>
      <c r="J42" s="542" t="s">
        <v>147</v>
      </c>
      <c r="K42" s="543"/>
      <c r="L42" s="543"/>
      <c r="M42" s="543"/>
      <c r="N42" s="543"/>
      <c r="O42" s="543"/>
      <c r="P42" s="543"/>
      <c r="Q42" s="543"/>
      <c r="R42" s="543"/>
      <c r="S42" s="544"/>
      <c r="T42" s="542" t="s">
        <v>148</v>
      </c>
      <c r="U42" s="543"/>
      <c r="V42" s="543"/>
      <c r="W42" s="543"/>
      <c r="X42" s="543"/>
      <c r="Y42" s="543"/>
      <c r="Z42" s="543"/>
      <c r="AA42" s="543"/>
      <c r="AB42" s="543"/>
      <c r="AC42" s="543"/>
      <c r="AD42" s="543"/>
      <c r="AE42" s="543"/>
      <c r="AF42" s="543"/>
      <c r="AG42" s="543"/>
      <c r="AH42" s="543"/>
      <c r="AI42" s="543"/>
      <c r="AJ42" s="543"/>
      <c r="AK42" s="543"/>
      <c r="AL42" s="543"/>
      <c r="AM42" s="543"/>
      <c r="AN42" s="543"/>
      <c r="AO42" s="543"/>
      <c r="AP42" s="543"/>
      <c r="AQ42" s="543"/>
      <c r="AR42" s="543"/>
      <c r="AS42" s="543"/>
      <c r="AT42" s="543"/>
      <c r="AU42" s="543"/>
      <c r="AV42" s="543"/>
      <c r="AW42" s="543"/>
      <c r="AX42" s="543"/>
      <c r="AY42" s="543"/>
      <c r="AZ42" s="543"/>
      <c r="BA42" s="543"/>
      <c r="BB42" s="543"/>
      <c r="BC42" s="551"/>
      <c r="BG42" s="49"/>
    </row>
    <row r="43" spans="1:59" ht="24.95" customHeight="1">
      <c r="A43" s="560"/>
      <c r="B43" s="333"/>
      <c r="C43" s="545" t="s">
        <v>149</v>
      </c>
      <c r="D43" s="546"/>
      <c r="E43" s="546"/>
      <c r="F43" s="546"/>
      <c r="G43" s="546"/>
      <c r="H43" s="546"/>
      <c r="I43" s="547"/>
      <c r="J43" s="548" t="s">
        <v>150</v>
      </c>
      <c r="K43" s="549"/>
      <c r="L43" s="549"/>
      <c r="M43" s="549"/>
      <c r="N43" s="549"/>
      <c r="O43" s="549"/>
      <c r="P43" s="549"/>
      <c r="Q43" s="549"/>
      <c r="R43" s="549"/>
      <c r="S43" s="550"/>
      <c r="T43" s="341" t="s">
        <v>151</v>
      </c>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552"/>
      <c r="BG43" s="49"/>
    </row>
    <row r="44" spans="1:59" ht="24.95" customHeight="1">
      <c r="A44" s="560"/>
      <c r="B44" s="333"/>
      <c r="C44" s="528" t="s">
        <v>152</v>
      </c>
      <c r="D44" s="529"/>
      <c r="E44" s="529"/>
      <c r="F44" s="529"/>
      <c r="G44" s="529"/>
      <c r="H44" s="529"/>
      <c r="I44" s="530"/>
      <c r="J44" s="524" t="s">
        <v>150</v>
      </c>
      <c r="K44" s="525"/>
      <c r="L44" s="525"/>
      <c r="M44" s="525"/>
      <c r="N44" s="525"/>
      <c r="O44" s="525"/>
      <c r="P44" s="525"/>
      <c r="Q44" s="525"/>
      <c r="R44" s="525"/>
      <c r="S44" s="526"/>
      <c r="T44" s="348" t="s">
        <v>153</v>
      </c>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523"/>
      <c r="BG44" s="49"/>
    </row>
    <row r="45" spans="1:59" ht="24.95" customHeight="1">
      <c r="A45" s="560"/>
      <c r="B45" s="333"/>
      <c r="C45" s="528" t="s">
        <v>154</v>
      </c>
      <c r="D45" s="529"/>
      <c r="E45" s="529"/>
      <c r="F45" s="529"/>
      <c r="G45" s="529"/>
      <c r="H45" s="529"/>
      <c r="I45" s="530"/>
      <c r="J45" s="524" t="s">
        <v>150</v>
      </c>
      <c r="K45" s="525"/>
      <c r="L45" s="525"/>
      <c r="M45" s="525"/>
      <c r="N45" s="525"/>
      <c r="O45" s="525"/>
      <c r="P45" s="525"/>
      <c r="Q45" s="525"/>
      <c r="R45" s="525"/>
      <c r="S45" s="526"/>
      <c r="T45" s="348" t="s">
        <v>155</v>
      </c>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523"/>
      <c r="BG45" s="49"/>
    </row>
    <row r="46" spans="1:59" ht="24.95" customHeight="1">
      <c r="A46" s="560"/>
      <c r="B46" s="333"/>
      <c r="C46" s="528" t="s">
        <v>156</v>
      </c>
      <c r="D46" s="529"/>
      <c r="E46" s="529"/>
      <c r="F46" s="529"/>
      <c r="G46" s="529"/>
      <c r="H46" s="529"/>
      <c r="I46" s="530"/>
      <c r="J46" s="524" t="s">
        <v>150</v>
      </c>
      <c r="K46" s="525"/>
      <c r="L46" s="525"/>
      <c r="M46" s="525"/>
      <c r="N46" s="525"/>
      <c r="O46" s="525"/>
      <c r="P46" s="525"/>
      <c r="Q46" s="525"/>
      <c r="R46" s="525"/>
      <c r="S46" s="526"/>
      <c r="T46" s="348" t="s">
        <v>157</v>
      </c>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523"/>
      <c r="BG46" s="49"/>
    </row>
    <row r="47" spans="1:59" ht="24.95" customHeight="1">
      <c r="A47" s="560"/>
      <c r="B47" s="333"/>
      <c r="C47" s="528" t="s">
        <v>158</v>
      </c>
      <c r="D47" s="529"/>
      <c r="E47" s="529"/>
      <c r="F47" s="529"/>
      <c r="G47" s="529"/>
      <c r="H47" s="529"/>
      <c r="I47" s="530"/>
      <c r="J47" s="524" t="s">
        <v>150</v>
      </c>
      <c r="K47" s="525"/>
      <c r="L47" s="525"/>
      <c r="M47" s="525"/>
      <c r="N47" s="525"/>
      <c r="O47" s="525"/>
      <c r="P47" s="525"/>
      <c r="Q47" s="525"/>
      <c r="R47" s="525"/>
      <c r="S47" s="526"/>
      <c r="T47" s="348" t="s">
        <v>159</v>
      </c>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523"/>
      <c r="BG47" s="49"/>
    </row>
    <row r="48" spans="1:59" ht="24.95" customHeight="1">
      <c r="A48" s="560"/>
      <c r="B48" s="333"/>
      <c r="C48" s="528" t="s">
        <v>160</v>
      </c>
      <c r="D48" s="529"/>
      <c r="E48" s="529"/>
      <c r="F48" s="529"/>
      <c r="G48" s="529"/>
      <c r="H48" s="529"/>
      <c r="I48" s="530"/>
      <c r="J48" s="524" t="s">
        <v>150</v>
      </c>
      <c r="K48" s="525"/>
      <c r="L48" s="525"/>
      <c r="M48" s="525"/>
      <c r="N48" s="525"/>
      <c r="O48" s="525"/>
      <c r="P48" s="525"/>
      <c r="Q48" s="525"/>
      <c r="R48" s="525"/>
      <c r="S48" s="526"/>
      <c r="T48" s="348" t="s">
        <v>161</v>
      </c>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523"/>
      <c r="BG48" s="49"/>
    </row>
    <row r="49" spans="1:59" ht="24.95" customHeight="1">
      <c r="A49" s="560"/>
      <c r="B49" s="333"/>
      <c r="C49" s="528" t="s">
        <v>162</v>
      </c>
      <c r="D49" s="529"/>
      <c r="E49" s="529"/>
      <c r="F49" s="529"/>
      <c r="G49" s="529"/>
      <c r="H49" s="529"/>
      <c r="I49" s="530"/>
      <c r="J49" s="524" t="s">
        <v>150</v>
      </c>
      <c r="K49" s="525"/>
      <c r="L49" s="525"/>
      <c r="M49" s="525"/>
      <c r="N49" s="525"/>
      <c r="O49" s="525"/>
      <c r="P49" s="525"/>
      <c r="Q49" s="525"/>
      <c r="R49" s="525"/>
      <c r="S49" s="526"/>
      <c r="T49" s="531" t="s">
        <v>163</v>
      </c>
      <c r="U49" s="532"/>
      <c r="V49" s="532"/>
      <c r="W49" s="532"/>
      <c r="X49" s="532"/>
      <c r="Y49" s="532"/>
      <c r="Z49" s="532"/>
      <c r="AA49" s="532"/>
      <c r="AB49" s="532"/>
      <c r="AC49" s="532"/>
      <c r="AD49" s="532"/>
      <c r="AE49" s="532"/>
      <c r="AF49" s="532"/>
      <c r="AG49" s="532"/>
      <c r="AH49" s="532"/>
      <c r="AI49" s="532"/>
      <c r="AJ49" s="532"/>
      <c r="AK49" s="532"/>
      <c r="AL49" s="532"/>
      <c r="AM49" s="532"/>
      <c r="AN49" s="532"/>
      <c r="AO49" s="532"/>
      <c r="AP49" s="532"/>
      <c r="AQ49" s="532"/>
      <c r="AR49" s="532"/>
      <c r="AS49" s="532"/>
      <c r="AT49" s="532"/>
      <c r="AU49" s="532"/>
      <c r="AV49" s="532"/>
      <c r="AW49" s="532"/>
      <c r="AX49" s="532"/>
      <c r="AY49" s="532"/>
      <c r="AZ49" s="532"/>
      <c r="BA49" s="532"/>
      <c r="BB49" s="532"/>
      <c r="BC49" s="533"/>
      <c r="BG49" s="49"/>
    </row>
    <row r="50" spans="1:59" ht="24.95" customHeight="1">
      <c r="A50" s="560"/>
      <c r="B50" s="333"/>
      <c r="C50" s="528" t="s">
        <v>164</v>
      </c>
      <c r="D50" s="529"/>
      <c r="E50" s="529"/>
      <c r="F50" s="529"/>
      <c r="G50" s="529"/>
      <c r="H50" s="529"/>
      <c r="I50" s="530"/>
      <c r="J50" s="524"/>
      <c r="K50" s="525"/>
      <c r="L50" s="525"/>
      <c r="M50" s="525"/>
      <c r="N50" s="525"/>
      <c r="O50" s="525"/>
      <c r="P50" s="525"/>
      <c r="Q50" s="525"/>
      <c r="R50" s="525"/>
      <c r="S50" s="526"/>
      <c r="T50" s="534"/>
      <c r="U50" s="535"/>
      <c r="V50" s="535"/>
      <c r="W50" s="535"/>
      <c r="X50" s="535"/>
      <c r="Y50" s="535"/>
      <c r="Z50" s="535"/>
      <c r="AA50" s="535"/>
      <c r="AB50" s="535"/>
      <c r="AC50" s="535"/>
      <c r="AD50" s="535"/>
      <c r="AE50" s="535"/>
      <c r="AF50" s="535"/>
      <c r="AG50" s="535"/>
      <c r="AH50" s="535"/>
      <c r="AI50" s="535"/>
      <c r="AJ50" s="535"/>
      <c r="AK50" s="535"/>
      <c r="AL50" s="535"/>
      <c r="AM50" s="535"/>
      <c r="AN50" s="535"/>
      <c r="AO50" s="535"/>
      <c r="AP50" s="535"/>
      <c r="AQ50" s="535"/>
      <c r="AR50" s="535"/>
      <c r="AS50" s="535"/>
      <c r="AT50" s="535"/>
      <c r="AU50" s="535"/>
      <c r="AV50" s="535"/>
      <c r="AW50" s="535"/>
      <c r="AX50" s="535"/>
      <c r="AY50" s="535"/>
      <c r="AZ50" s="535"/>
      <c r="BA50" s="535"/>
      <c r="BB50" s="535"/>
      <c r="BC50" s="536"/>
      <c r="BG50" s="49"/>
    </row>
    <row r="51" spans="1:59" ht="24.95" customHeight="1">
      <c r="A51" s="560"/>
      <c r="B51" s="333"/>
      <c r="C51" s="528" t="s">
        <v>164</v>
      </c>
      <c r="D51" s="529"/>
      <c r="E51" s="529"/>
      <c r="F51" s="529"/>
      <c r="G51" s="529"/>
      <c r="H51" s="529"/>
      <c r="I51" s="530"/>
      <c r="J51" s="524"/>
      <c r="K51" s="525"/>
      <c r="L51" s="525"/>
      <c r="M51" s="525"/>
      <c r="N51" s="525"/>
      <c r="O51" s="525"/>
      <c r="P51" s="525"/>
      <c r="Q51" s="525"/>
      <c r="R51" s="525"/>
      <c r="S51" s="526"/>
      <c r="T51" s="348"/>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523"/>
      <c r="BG51" s="49"/>
    </row>
    <row r="52" spans="1:59" ht="24.95" customHeight="1">
      <c r="A52" s="560"/>
      <c r="B52" s="333"/>
      <c r="C52" s="528" t="s">
        <v>164</v>
      </c>
      <c r="D52" s="529"/>
      <c r="E52" s="529"/>
      <c r="F52" s="529"/>
      <c r="G52" s="529"/>
      <c r="H52" s="529"/>
      <c r="I52" s="530"/>
      <c r="J52" s="524"/>
      <c r="K52" s="525"/>
      <c r="L52" s="525"/>
      <c r="M52" s="525"/>
      <c r="N52" s="525"/>
      <c r="O52" s="525"/>
      <c r="P52" s="525"/>
      <c r="Q52" s="525"/>
      <c r="R52" s="525"/>
      <c r="S52" s="526"/>
      <c r="T52" s="348" t="s">
        <v>165</v>
      </c>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523"/>
      <c r="BG52" s="49"/>
    </row>
    <row r="53" spans="1:59" ht="24.95" customHeight="1">
      <c r="A53" s="560"/>
      <c r="B53" s="324"/>
      <c r="C53" s="528" t="s">
        <v>164</v>
      </c>
      <c r="D53" s="529"/>
      <c r="E53" s="529"/>
      <c r="F53" s="529"/>
      <c r="G53" s="529"/>
      <c r="H53" s="529"/>
      <c r="I53" s="530"/>
      <c r="J53" s="537"/>
      <c r="K53" s="538"/>
      <c r="L53" s="538"/>
      <c r="M53" s="538"/>
      <c r="N53" s="538"/>
      <c r="O53" s="538"/>
      <c r="P53" s="538"/>
      <c r="Q53" s="538"/>
      <c r="R53" s="538"/>
      <c r="S53" s="539"/>
      <c r="T53" s="540"/>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541"/>
      <c r="BG53" s="49"/>
    </row>
    <row r="54" spans="1:59" ht="20.100000000000001" customHeight="1">
      <c r="A54" s="560"/>
      <c r="B54" s="164" t="s">
        <v>46</v>
      </c>
      <c r="C54" s="519">
        <v>0.35416666666667002</v>
      </c>
      <c r="D54" s="520"/>
      <c r="E54" s="520"/>
      <c r="F54" s="520"/>
      <c r="G54" s="520"/>
      <c r="H54" s="520"/>
      <c r="I54" s="520"/>
      <c r="J54" s="520"/>
      <c r="K54" s="520"/>
      <c r="L54" s="520"/>
      <c r="M54" s="521" t="s">
        <v>28</v>
      </c>
      <c r="N54" s="521"/>
      <c r="O54" s="521"/>
      <c r="P54" s="520">
        <v>0.70833333333333004</v>
      </c>
      <c r="Q54" s="520"/>
      <c r="R54" s="520"/>
      <c r="S54" s="520"/>
      <c r="T54" s="520"/>
      <c r="U54" s="520"/>
      <c r="V54" s="520"/>
      <c r="W54" s="520"/>
      <c r="X54" s="520"/>
      <c r="Y54" s="520"/>
      <c r="Z54" s="521" t="s">
        <v>166</v>
      </c>
      <c r="AA54" s="521"/>
      <c r="AB54" s="521"/>
      <c r="AC54" s="521"/>
      <c r="AD54" s="521"/>
      <c r="AE54" s="522">
        <v>60</v>
      </c>
      <c r="AF54" s="522"/>
      <c r="AG54" s="522"/>
      <c r="AH54" s="521" t="s">
        <v>167</v>
      </c>
      <c r="AI54" s="521"/>
      <c r="AJ54" s="521"/>
      <c r="AK54" s="521"/>
      <c r="AL54" s="521"/>
      <c r="AM54" s="521"/>
      <c r="AN54" s="521"/>
      <c r="AO54" s="521"/>
      <c r="AP54" s="521"/>
      <c r="AQ54" s="521"/>
      <c r="AR54" s="521"/>
      <c r="AS54" s="521"/>
      <c r="AT54" s="521"/>
      <c r="AU54" s="521"/>
      <c r="AV54" s="521"/>
      <c r="AW54" s="521"/>
      <c r="AX54" s="521"/>
      <c r="AY54" s="521"/>
      <c r="AZ54" s="521"/>
      <c r="BA54" s="521"/>
      <c r="BB54" s="521"/>
      <c r="BC54" s="527"/>
    </row>
    <row r="55" spans="1:59" ht="20.100000000000001" customHeight="1">
      <c r="A55" s="560"/>
      <c r="B55" s="165" t="s">
        <v>47</v>
      </c>
      <c r="C55" s="257" t="s">
        <v>168</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9"/>
    </row>
    <row r="56" spans="1:59" ht="21.95" customHeight="1">
      <c r="A56" s="560"/>
      <c r="B56" s="166" t="s">
        <v>48</v>
      </c>
      <c r="C56" s="257"/>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9"/>
    </row>
    <row r="57" spans="1:59" ht="21.95" customHeight="1">
      <c r="A57" s="561"/>
      <c r="B57" s="167" t="s">
        <v>49</v>
      </c>
      <c r="C57" s="335" t="s">
        <v>169</v>
      </c>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7"/>
    </row>
    <row r="58" spans="1:59" ht="2.1" customHeight="1">
      <c r="A58" s="31"/>
      <c r="B58" s="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9" ht="2.1" customHeight="1">
      <c r="A59" s="33"/>
      <c r="B59" s="3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row>
    <row r="60" spans="1:59" ht="36.75" customHeight="1">
      <c r="A60" s="303" t="s">
        <v>5</v>
      </c>
      <c r="B60" s="304"/>
      <c r="C60" s="305" t="str">
        <f>C4</f>
        <v>○○製造株式会社</v>
      </c>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7"/>
    </row>
    <row r="61" spans="1:59" ht="20.100000000000001" customHeight="1">
      <c r="A61" s="220" t="s">
        <v>50</v>
      </c>
      <c r="B61" s="52" t="s">
        <v>51</v>
      </c>
      <c r="C61" s="53" t="s">
        <v>29</v>
      </c>
      <c r="D61" s="338" t="s">
        <v>30</v>
      </c>
      <c r="E61" s="338"/>
      <c r="F61" s="55" t="s">
        <v>31</v>
      </c>
      <c r="G61" s="339" t="s">
        <v>52</v>
      </c>
      <c r="H61" s="339"/>
      <c r="I61" s="339"/>
      <c r="J61" s="339"/>
      <c r="K61" s="339"/>
      <c r="L61" s="339"/>
      <c r="M61" s="55" t="s">
        <v>29</v>
      </c>
      <c r="N61" s="338"/>
      <c r="O61" s="338"/>
      <c r="P61" s="55" t="s">
        <v>31</v>
      </c>
      <c r="Q61" s="339" t="s">
        <v>53</v>
      </c>
      <c r="R61" s="339"/>
      <c r="S61" s="339"/>
      <c r="T61" s="339"/>
      <c r="U61" s="339"/>
      <c r="V61" s="339"/>
      <c r="W61" s="339"/>
      <c r="X61" s="339"/>
      <c r="Y61" s="54" t="s">
        <v>29</v>
      </c>
      <c r="Z61" s="338"/>
      <c r="AA61" s="338"/>
      <c r="AB61" s="55" t="s">
        <v>31</v>
      </c>
      <c r="AC61" s="339" t="s">
        <v>54</v>
      </c>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c r="BB61" s="339"/>
      <c r="BC61" s="344"/>
    </row>
    <row r="62" spans="1:59" ht="20.100000000000001" customHeight="1">
      <c r="A62" s="221"/>
      <c r="B62" s="230"/>
      <c r="C62" s="37" t="s">
        <v>29</v>
      </c>
      <c r="D62" s="346"/>
      <c r="E62" s="346"/>
      <c r="F62" s="57" t="s">
        <v>31</v>
      </c>
      <c r="G62" s="345" t="s">
        <v>170</v>
      </c>
      <c r="H62" s="345"/>
      <c r="I62" s="345"/>
      <c r="J62" s="345"/>
      <c r="K62" s="345"/>
      <c r="L62" s="345"/>
      <c r="M62" s="345"/>
      <c r="N62" s="345"/>
      <c r="O62" s="345"/>
      <c r="P62" s="57" t="s">
        <v>29</v>
      </c>
      <c r="Q62" s="346"/>
      <c r="R62" s="346"/>
      <c r="S62" s="57" t="s">
        <v>31</v>
      </c>
      <c r="T62" s="345" t="s">
        <v>55</v>
      </c>
      <c r="U62" s="345"/>
      <c r="V62" s="345"/>
      <c r="W62" s="345"/>
      <c r="X62" s="345"/>
      <c r="Y62" s="345"/>
      <c r="Z62" s="345"/>
      <c r="AA62" s="345"/>
      <c r="AB62" s="345"/>
      <c r="AC62" s="345"/>
      <c r="AD62" s="345"/>
      <c r="AE62" s="345"/>
      <c r="AF62" s="345"/>
      <c r="AG62" s="345"/>
      <c r="AH62" s="57" t="s">
        <v>29</v>
      </c>
      <c r="AI62" s="346"/>
      <c r="AJ62" s="346"/>
      <c r="AK62" s="57" t="s">
        <v>31</v>
      </c>
      <c r="AL62" s="345" t="s">
        <v>56</v>
      </c>
      <c r="AM62" s="345"/>
      <c r="AN62" s="345"/>
      <c r="AO62" s="345"/>
      <c r="AP62" s="345"/>
      <c r="AQ62" s="345"/>
      <c r="AR62" s="345"/>
      <c r="AS62" s="345"/>
      <c r="AT62" s="345"/>
      <c r="AU62" s="345"/>
      <c r="AV62" s="345"/>
      <c r="AW62" s="345"/>
      <c r="AX62" s="345"/>
      <c r="AY62" s="345"/>
      <c r="AZ62" s="345"/>
      <c r="BA62" s="345"/>
      <c r="BB62" s="345"/>
      <c r="BC62" s="347"/>
    </row>
    <row r="63" spans="1:59" ht="20.25" customHeight="1">
      <c r="A63" s="221"/>
      <c r="B63" s="231"/>
      <c r="C63" s="35" t="s">
        <v>29</v>
      </c>
      <c r="D63" s="340"/>
      <c r="E63" s="340"/>
      <c r="F63" s="36" t="s">
        <v>31</v>
      </c>
      <c r="G63" s="95" t="s">
        <v>57</v>
      </c>
      <c r="H63" s="95"/>
      <c r="I63" s="95"/>
      <c r="J63" s="95"/>
      <c r="K63" s="95"/>
      <c r="L63" s="95"/>
      <c r="M63" s="95"/>
      <c r="N63" s="95"/>
      <c r="O63" s="95"/>
      <c r="P63" s="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6"/>
    </row>
    <row r="64" spans="1:59" ht="20.100000000000001" customHeight="1">
      <c r="A64" s="221"/>
      <c r="B64" s="180" t="s">
        <v>58</v>
      </c>
      <c r="C64" s="341" t="s">
        <v>59</v>
      </c>
      <c r="D64" s="342"/>
      <c r="E64" s="342"/>
      <c r="F64" s="342"/>
      <c r="G64" s="343" t="s">
        <v>60</v>
      </c>
      <c r="H64" s="343"/>
      <c r="I64" s="57" t="s">
        <v>29</v>
      </c>
      <c r="J64" s="342"/>
      <c r="K64" s="342"/>
      <c r="L64" s="57" t="s">
        <v>31</v>
      </c>
      <c r="M64" s="351" t="s">
        <v>61</v>
      </c>
      <c r="N64" s="351"/>
      <c r="O64" s="351"/>
      <c r="P64" s="351"/>
      <c r="Q64" s="351"/>
      <c r="R64" s="351"/>
      <c r="S64" s="351"/>
      <c r="T64" s="57" t="s">
        <v>29</v>
      </c>
      <c r="U64" s="342"/>
      <c r="V64" s="342"/>
      <c r="W64" s="57" t="s">
        <v>31</v>
      </c>
      <c r="X64" s="351" t="s">
        <v>62</v>
      </c>
      <c r="Y64" s="351"/>
      <c r="Z64" s="351"/>
      <c r="AA64" s="351"/>
      <c r="AB64" s="351"/>
      <c r="AC64" s="351"/>
      <c r="AD64" s="189" t="s">
        <v>29</v>
      </c>
      <c r="AE64" s="342" t="s">
        <v>30</v>
      </c>
      <c r="AF64" s="342"/>
      <c r="AG64" s="189" t="s">
        <v>31</v>
      </c>
      <c r="AH64" s="351" t="s">
        <v>63</v>
      </c>
      <c r="AI64" s="351"/>
      <c r="AJ64" s="351"/>
      <c r="AK64" s="351"/>
      <c r="AL64" s="351"/>
      <c r="AM64" s="351"/>
      <c r="AN64" s="351"/>
      <c r="AO64" s="189" t="s">
        <v>29</v>
      </c>
      <c r="AP64" s="342"/>
      <c r="AQ64" s="342"/>
      <c r="AR64" s="189" t="s">
        <v>31</v>
      </c>
      <c r="AS64" s="351" t="s">
        <v>171</v>
      </c>
      <c r="AT64" s="351"/>
      <c r="AU64" s="351"/>
      <c r="AV64" s="351"/>
      <c r="AW64" s="351"/>
      <c r="AX64" s="351"/>
      <c r="AY64" s="351"/>
      <c r="AZ64" s="351"/>
      <c r="BA64" s="351"/>
      <c r="BB64" s="351"/>
      <c r="BC64" s="356"/>
    </row>
    <row r="65" spans="1:55" ht="20.100000000000001" customHeight="1">
      <c r="A65" s="221"/>
      <c r="B65" s="58"/>
      <c r="C65" s="348" t="s">
        <v>65</v>
      </c>
      <c r="D65" s="349"/>
      <c r="E65" s="349"/>
      <c r="F65" s="349"/>
      <c r="G65" s="322" t="s">
        <v>60</v>
      </c>
      <c r="H65" s="322"/>
      <c r="I65" s="16" t="s">
        <v>29</v>
      </c>
      <c r="J65" s="349"/>
      <c r="K65" s="349"/>
      <c r="L65" s="16" t="s">
        <v>31</v>
      </c>
      <c r="M65" s="350" t="s">
        <v>66</v>
      </c>
      <c r="N65" s="350"/>
      <c r="O65" s="350"/>
      <c r="P65" s="350"/>
      <c r="Q65" s="350"/>
      <c r="R65" s="350"/>
      <c r="S65" s="350"/>
      <c r="T65" s="181" t="s">
        <v>29</v>
      </c>
      <c r="U65" s="349"/>
      <c r="V65" s="349"/>
      <c r="W65" s="181" t="s">
        <v>31</v>
      </c>
      <c r="X65" s="350" t="s">
        <v>171</v>
      </c>
      <c r="Y65" s="350"/>
      <c r="Z65" s="350"/>
      <c r="AA65" s="350"/>
      <c r="AB65" s="350"/>
      <c r="AC65" s="350"/>
      <c r="AD65" s="350"/>
      <c r="AE65" s="354" t="s">
        <v>68</v>
      </c>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5"/>
    </row>
    <row r="66" spans="1:55" ht="15" customHeight="1">
      <c r="A66" s="221"/>
      <c r="B66" s="56"/>
      <c r="C66" s="352" t="s">
        <v>69</v>
      </c>
      <c r="D66" s="353"/>
      <c r="E66" s="353"/>
      <c r="F66" s="353"/>
      <c r="G66" s="371" t="s">
        <v>60</v>
      </c>
      <c r="H66" s="371"/>
      <c r="I66" s="187" t="s">
        <v>29</v>
      </c>
      <c r="J66" s="353" t="s">
        <v>30</v>
      </c>
      <c r="K66" s="353"/>
      <c r="L66" s="187" t="s">
        <v>31</v>
      </c>
      <c r="M66" s="357" t="s">
        <v>70</v>
      </c>
      <c r="N66" s="357"/>
      <c r="O66" s="357"/>
      <c r="P66" s="357"/>
      <c r="Q66" s="357"/>
      <c r="R66" s="357"/>
      <c r="S66" s="357"/>
      <c r="T66" s="5" t="s">
        <v>29</v>
      </c>
      <c r="U66" s="353"/>
      <c r="V66" s="353"/>
      <c r="W66" s="5" t="s">
        <v>31</v>
      </c>
      <c r="X66" s="357" t="s">
        <v>71</v>
      </c>
      <c r="Y66" s="357"/>
      <c r="Z66" s="357"/>
      <c r="AA66" s="357"/>
      <c r="AB66" s="357"/>
      <c r="AC66" s="357"/>
      <c r="AD66" s="357"/>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61"/>
    </row>
    <row r="67" spans="1:55">
      <c r="A67" s="221"/>
      <c r="B67" s="229" t="s">
        <v>72</v>
      </c>
      <c r="C67" s="197" t="s">
        <v>73</v>
      </c>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8"/>
    </row>
    <row r="68" spans="1:55">
      <c r="A68" s="221"/>
      <c r="B68" s="230"/>
      <c r="C68" s="161" t="s">
        <v>74</v>
      </c>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10"/>
    </row>
    <row r="69" spans="1:55" ht="20.100000000000001" customHeight="1">
      <c r="A69" s="221"/>
      <c r="B69" s="230"/>
      <c r="C69" s="511" t="s">
        <v>172</v>
      </c>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2"/>
      <c r="AD69" s="512"/>
      <c r="AE69" s="512"/>
      <c r="AF69" s="512"/>
      <c r="AG69" s="512"/>
      <c r="AH69" s="512"/>
      <c r="AI69" s="512"/>
      <c r="AJ69" s="512"/>
      <c r="AK69" s="512"/>
      <c r="AL69" s="512"/>
      <c r="AM69" s="512"/>
      <c r="AN69" s="512"/>
      <c r="AO69" s="512"/>
      <c r="AP69" s="512"/>
      <c r="AQ69" s="512"/>
      <c r="AR69" s="512"/>
      <c r="AS69" s="512"/>
      <c r="AT69" s="512"/>
      <c r="AU69" s="512"/>
      <c r="AV69" s="512"/>
      <c r="AW69" s="512"/>
      <c r="AX69" s="512"/>
      <c r="AY69" s="512"/>
      <c r="AZ69" s="512"/>
      <c r="BA69" s="512"/>
      <c r="BB69" s="512"/>
      <c r="BC69" s="513"/>
    </row>
    <row r="70" spans="1:55" ht="20.100000000000001" customHeight="1">
      <c r="A70" s="221"/>
      <c r="B70" s="230"/>
      <c r="C70" s="514"/>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515"/>
      <c r="AJ70" s="515"/>
      <c r="AK70" s="515"/>
      <c r="AL70" s="515"/>
      <c r="AM70" s="515"/>
      <c r="AN70" s="515"/>
      <c r="AO70" s="515"/>
      <c r="AP70" s="515"/>
      <c r="AQ70" s="515"/>
      <c r="AR70" s="515"/>
      <c r="AS70" s="515"/>
      <c r="AT70" s="515"/>
      <c r="AU70" s="515"/>
      <c r="AV70" s="515"/>
      <c r="AW70" s="515"/>
      <c r="AX70" s="515"/>
      <c r="AY70" s="515"/>
      <c r="AZ70" s="515"/>
      <c r="BA70" s="515"/>
      <c r="BB70" s="515"/>
      <c r="BC70" s="516"/>
    </row>
    <row r="71" spans="1:55" ht="20.100000000000001" customHeight="1">
      <c r="A71" s="221"/>
      <c r="B71" s="230"/>
      <c r="C71" s="514"/>
      <c r="D71" s="515"/>
      <c r="E71" s="515"/>
      <c r="F71" s="515"/>
      <c r="G71" s="515"/>
      <c r="H71" s="515"/>
      <c r="I71" s="515"/>
      <c r="J71" s="515"/>
      <c r="K71" s="515"/>
      <c r="L71" s="515"/>
      <c r="M71" s="515"/>
      <c r="N71" s="515"/>
      <c r="O71" s="515"/>
      <c r="P71" s="515"/>
      <c r="Q71" s="515"/>
      <c r="R71" s="515"/>
      <c r="S71" s="515"/>
      <c r="T71" s="515"/>
      <c r="U71" s="515"/>
      <c r="V71" s="515"/>
      <c r="W71" s="515"/>
      <c r="X71" s="515"/>
      <c r="Y71" s="515"/>
      <c r="Z71" s="515"/>
      <c r="AA71" s="515"/>
      <c r="AB71" s="515"/>
      <c r="AC71" s="515"/>
      <c r="AD71" s="515"/>
      <c r="AE71" s="515"/>
      <c r="AF71" s="515"/>
      <c r="AG71" s="515"/>
      <c r="AH71" s="515"/>
      <c r="AI71" s="515"/>
      <c r="AJ71" s="515"/>
      <c r="AK71" s="515"/>
      <c r="AL71" s="515"/>
      <c r="AM71" s="515"/>
      <c r="AN71" s="515"/>
      <c r="AO71" s="515"/>
      <c r="AP71" s="515"/>
      <c r="AQ71" s="515"/>
      <c r="AR71" s="515"/>
      <c r="AS71" s="515"/>
      <c r="AT71" s="515"/>
      <c r="AU71" s="515"/>
      <c r="AV71" s="515"/>
      <c r="AW71" s="515"/>
      <c r="AX71" s="515"/>
      <c r="AY71" s="515"/>
      <c r="AZ71" s="515"/>
      <c r="BA71" s="515"/>
      <c r="BB71" s="515"/>
      <c r="BC71" s="516"/>
    </row>
    <row r="72" spans="1:55" ht="20.100000000000001" customHeight="1">
      <c r="A72" s="221"/>
      <c r="B72" s="230"/>
      <c r="C72" s="514"/>
      <c r="D72" s="515"/>
      <c r="E72" s="515"/>
      <c r="F72" s="515"/>
      <c r="G72" s="515"/>
      <c r="H72" s="515"/>
      <c r="I72" s="515"/>
      <c r="J72" s="515"/>
      <c r="K72" s="515"/>
      <c r="L72" s="515"/>
      <c r="M72" s="515"/>
      <c r="N72" s="515"/>
      <c r="O72" s="515"/>
      <c r="P72" s="515"/>
      <c r="Q72" s="515"/>
      <c r="R72" s="515"/>
      <c r="S72" s="515"/>
      <c r="T72" s="515"/>
      <c r="U72" s="515"/>
      <c r="V72" s="515"/>
      <c r="W72" s="515"/>
      <c r="X72" s="515"/>
      <c r="Y72" s="515"/>
      <c r="Z72" s="515"/>
      <c r="AA72" s="515"/>
      <c r="AB72" s="515"/>
      <c r="AC72" s="515"/>
      <c r="AD72" s="515"/>
      <c r="AE72" s="515"/>
      <c r="AF72" s="515"/>
      <c r="AG72" s="515"/>
      <c r="AH72" s="515"/>
      <c r="AI72" s="515"/>
      <c r="AJ72" s="515"/>
      <c r="AK72" s="515"/>
      <c r="AL72" s="515"/>
      <c r="AM72" s="515"/>
      <c r="AN72" s="515"/>
      <c r="AO72" s="515"/>
      <c r="AP72" s="515"/>
      <c r="AQ72" s="515"/>
      <c r="AR72" s="515"/>
      <c r="AS72" s="515"/>
      <c r="AT72" s="515"/>
      <c r="AU72" s="515"/>
      <c r="AV72" s="515"/>
      <c r="AW72" s="515"/>
      <c r="AX72" s="515"/>
      <c r="AY72" s="515"/>
      <c r="AZ72" s="515"/>
      <c r="BA72" s="515"/>
      <c r="BB72" s="515"/>
      <c r="BC72" s="516"/>
    </row>
    <row r="73" spans="1:55" ht="20.100000000000001" customHeight="1">
      <c r="A73" s="221"/>
      <c r="B73" s="231"/>
      <c r="C73" s="517"/>
      <c r="D73" s="406"/>
      <c r="E73" s="406"/>
      <c r="F73" s="406"/>
      <c r="G73" s="406"/>
      <c r="H73" s="406"/>
      <c r="I73" s="406"/>
      <c r="J73" s="406"/>
      <c r="K73" s="406"/>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406"/>
      <c r="BA73" s="406"/>
      <c r="BB73" s="406"/>
      <c r="BC73" s="518"/>
    </row>
    <row r="74" spans="1:55" ht="20.100000000000001" customHeight="1">
      <c r="A74" s="221"/>
      <c r="B74" s="180" t="s">
        <v>75</v>
      </c>
      <c r="C74" s="14" t="s">
        <v>29</v>
      </c>
      <c r="D74" s="507" t="s">
        <v>30</v>
      </c>
      <c r="E74" s="507"/>
      <c r="F74" s="15" t="s">
        <v>31</v>
      </c>
      <c r="G74" s="508" t="s">
        <v>173</v>
      </c>
      <c r="H74" s="508"/>
      <c r="I74" s="508"/>
      <c r="J74" s="15"/>
      <c r="K74" s="15" t="s">
        <v>29</v>
      </c>
      <c r="L74" s="507"/>
      <c r="M74" s="507"/>
      <c r="N74" s="15" t="s">
        <v>31</v>
      </c>
      <c r="O74" s="508" t="s">
        <v>76</v>
      </c>
      <c r="P74" s="508"/>
      <c r="Q74" s="508"/>
      <c r="R74" s="508"/>
      <c r="S74" s="508"/>
      <c r="T74" s="15" t="s">
        <v>29</v>
      </c>
      <c r="U74" s="507"/>
      <c r="V74" s="507"/>
      <c r="W74" s="15" t="s">
        <v>31</v>
      </c>
      <c r="X74" s="508" t="s">
        <v>174</v>
      </c>
      <c r="Y74" s="508"/>
      <c r="Z74" s="508"/>
      <c r="AA74" s="508"/>
      <c r="AB74" s="508"/>
      <c r="AC74" s="38" t="s">
        <v>42</v>
      </c>
      <c r="AD74" s="509"/>
      <c r="AE74" s="510"/>
      <c r="AF74" s="510"/>
      <c r="AG74" s="510"/>
      <c r="AH74" s="510"/>
      <c r="AI74" s="510"/>
      <c r="AJ74" s="510"/>
      <c r="AK74" s="510"/>
      <c r="AL74" s="510"/>
      <c r="AM74" s="510"/>
      <c r="AN74" s="510"/>
      <c r="AO74" s="510"/>
      <c r="AP74" s="510"/>
      <c r="AQ74" s="510"/>
      <c r="AR74" s="510"/>
      <c r="AS74" s="510"/>
      <c r="AT74" s="510"/>
      <c r="AU74" s="510"/>
      <c r="AV74" s="510"/>
      <c r="AW74" s="510"/>
      <c r="AX74" s="510"/>
      <c r="AY74" s="510"/>
      <c r="AZ74" s="188"/>
      <c r="BA74" s="188"/>
      <c r="BB74" s="188"/>
      <c r="BC74" s="27" t="s">
        <v>44</v>
      </c>
    </row>
    <row r="75" spans="1:55" ht="20.100000000000001" customHeight="1">
      <c r="A75" s="221"/>
      <c r="B75" s="59" t="s">
        <v>77</v>
      </c>
      <c r="C75" s="36" t="s">
        <v>29</v>
      </c>
      <c r="D75" s="340"/>
      <c r="E75" s="340"/>
      <c r="F75" s="36" t="s">
        <v>31</v>
      </c>
      <c r="G75" s="385" t="s">
        <v>78</v>
      </c>
      <c r="H75" s="385"/>
      <c r="I75" s="385"/>
      <c r="J75" s="385"/>
      <c r="K75" s="385"/>
      <c r="L75" s="385"/>
      <c r="M75" s="385"/>
      <c r="N75" s="385"/>
      <c r="O75" s="36" t="s">
        <v>29</v>
      </c>
      <c r="P75" s="340" t="s">
        <v>30</v>
      </c>
      <c r="Q75" s="340"/>
      <c r="R75" s="36" t="s">
        <v>31</v>
      </c>
      <c r="S75" s="406" t="s">
        <v>79</v>
      </c>
      <c r="T75" s="406"/>
      <c r="U75" s="406"/>
      <c r="V75" s="406"/>
      <c r="W75" s="406"/>
      <c r="X75" s="406"/>
      <c r="Y75" s="406"/>
      <c r="Z75" s="406"/>
      <c r="AA75" s="406"/>
      <c r="AB75" s="406"/>
      <c r="AC75" s="406"/>
      <c r="AD75" s="406"/>
      <c r="AE75" s="36" t="s">
        <v>29</v>
      </c>
      <c r="AF75" s="340"/>
      <c r="AG75" s="340"/>
      <c r="AH75" s="36" t="s">
        <v>31</v>
      </c>
      <c r="AI75" s="385" t="s">
        <v>80</v>
      </c>
      <c r="AJ75" s="385"/>
      <c r="AK75" s="385"/>
      <c r="AL75" s="385"/>
      <c r="AM75" s="385"/>
      <c r="AN75" s="385"/>
      <c r="AO75" s="385"/>
      <c r="AP75" s="385"/>
      <c r="AQ75" s="385"/>
      <c r="AR75" s="385"/>
      <c r="AS75" s="385"/>
      <c r="AT75" s="385"/>
      <c r="AU75" s="385"/>
      <c r="AV75" s="385"/>
      <c r="AW75" s="385"/>
      <c r="AX75" s="385"/>
      <c r="AY75" s="385"/>
      <c r="AZ75" s="385"/>
      <c r="BA75" s="385"/>
      <c r="BB75" s="385"/>
      <c r="BC75" s="386"/>
    </row>
    <row r="76" spans="1:55" ht="20.100000000000001" customHeight="1">
      <c r="A76" s="221"/>
      <c r="B76" s="229" t="s">
        <v>81</v>
      </c>
      <c r="C76" s="376" t="s">
        <v>175</v>
      </c>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8"/>
    </row>
    <row r="77" spans="1:55" ht="20.100000000000001" customHeight="1">
      <c r="A77" s="221"/>
      <c r="B77" s="375"/>
      <c r="C77" s="379"/>
      <c r="D77" s="380"/>
      <c r="E77" s="380"/>
      <c r="F77" s="380"/>
      <c r="G77" s="380"/>
      <c r="H77" s="380"/>
      <c r="I77" s="380"/>
      <c r="J77" s="380"/>
      <c r="K77" s="380"/>
      <c r="L77" s="380"/>
      <c r="M77" s="380"/>
      <c r="N77" s="380"/>
      <c r="O77" s="380"/>
      <c r="P77" s="380"/>
      <c r="Q77" s="380"/>
      <c r="R77" s="380"/>
      <c r="S77" s="380"/>
      <c r="T77" s="380"/>
      <c r="U77" s="380"/>
      <c r="V77" s="380"/>
      <c r="W77" s="380"/>
      <c r="X77" s="380"/>
      <c r="Y77" s="380"/>
      <c r="Z77" s="380"/>
      <c r="AA77" s="380"/>
      <c r="AB77" s="380"/>
      <c r="AC77" s="380"/>
      <c r="AD77" s="380"/>
      <c r="AE77" s="380"/>
      <c r="AF77" s="380"/>
      <c r="AG77" s="380"/>
      <c r="AH77" s="380"/>
      <c r="AI77" s="380"/>
      <c r="AJ77" s="380"/>
      <c r="AK77" s="380"/>
      <c r="AL77" s="380"/>
      <c r="AM77" s="380"/>
      <c r="AN77" s="380"/>
      <c r="AO77" s="380"/>
      <c r="AP77" s="380"/>
      <c r="AQ77" s="380"/>
      <c r="AR77" s="380"/>
      <c r="AS77" s="380"/>
      <c r="AT77" s="380"/>
      <c r="AU77" s="380"/>
      <c r="AV77" s="380"/>
      <c r="AW77" s="380"/>
      <c r="AX77" s="380"/>
      <c r="AY77" s="380"/>
      <c r="AZ77" s="380"/>
      <c r="BA77" s="380"/>
      <c r="BB77" s="380"/>
      <c r="BC77" s="381"/>
    </row>
    <row r="78" spans="1:55" ht="20.100000000000001" customHeight="1">
      <c r="A78" s="221"/>
      <c r="B78" s="60"/>
      <c r="C78" s="379"/>
      <c r="D78" s="380"/>
      <c r="E78" s="380"/>
      <c r="F78" s="380"/>
      <c r="G78" s="380"/>
      <c r="H78" s="380"/>
      <c r="I78" s="380"/>
      <c r="J78" s="380"/>
      <c r="K78" s="380"/>
      <c r="L78" s="380"/>
      <c r="M78" s="380"/>
      <c r="N78" s="380"/>
      <c r="O78" s="380"/>
      <c r="P78" s="380"/>
      <c r="Q78" s="380"/>
      <c r="R78" s="380"/>
      <c r="S78" s="380"/>
      <c r="T78" s="380"/>
      <c r="U78" s="380"/>
      <c r="V78" s="380"/>
      <c r="W78" s="380"/>
      <c r="X78" s="380"/>
      <c r="Y78" s="380"/>
      <c r="Z78" s="380"/>
      <c r="AA78" s="380"/>
      <c r="AB78" s="380"/>
      <c r="AC78" s="380"/>
      <c r="AD78" s="380"/>
      <c r="AE78" s="380"/>
      <c r="AF78" s="380"/>
      <c r="AG78" s="380"/>
      <c r="AH78" s="380"/>
      <c r="AI78" s="380"/>
      <c r="AJ78" s="380"/>
      <c r="AK78" s="380"/>
      <c r="AL78" s="380"/>
      <c r="AM78" s="380"/>
      <c r="AN78" s="380"/>
      <c r="AO78" s="380"/>
      <c r="AP78" s="380"/>
      <c r="AQ78" s="380"/>
      <c r="AR78" s="380"/>
      <c r="AS78" s="380"/>
      <c r="AT78" s="380"/>
      <c r="AU78" s="380"/>
      <c r="AV78" s="380"/>
      <c r="AW78" s="380"/>
      <c r="AX78" s="380"/>
      <c r="AY78" s="380"/>
      <c r="AZ78" s="380"/>
      <c r="BA78" s="380"/>
      <c r="BB78" s="380"/>
      <c r="BC78" s="381"/>
    </row>
    <row r="79" spans="1:55" ht="20.100000000000001" customHeight="1">
      <c r="A79" s="221"/>
      <c r="B79" s="60"/>
      <c r="C79" s="379"/>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0"/>
      <c r="AZ79" s="380"/>
      <c r="BA79" s="380"/>
      <c r="BB79" s="380"/>
      <c r="BC79" s="381"/>
    </row>
    <row r="80" spans="1:55" ht="15.75" customHeight="1">
      <c r="A80" s="222"/>
      <c r="B80" s="61"/>
      <c r="C80" s="382"/>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3"/>
      <c r="AJ80" s="383"/>
      <c r="AK80" s="383"/>
      <c r="AL80" s="383"/>
      <c r="AM80" s="383"/>
      <c r="AN80" s="383"/>
      <c r="AO80" s="383"/>
      <c r="AP80" s="383"/>
      <c r="AQ80" s="383"/>
      <c r="AR80" s="383"/>
      <c r="AS80" s="383"/>
      <c r="AT80" s="383"/>
      <c r="AU80" s="383"/>
      <c r="AV80" s="383"/>
      <c r="AW80" s="383"/>
      <c r="AX80" s="383"/>
      <c r="AY80" s="383"/>
      <c r="AZ80" s="383"/>
      <c r="BA80" s="383"/>
      <c r="BB80" s="383"/>
      <c r="BC80" s="384"/>
    </row>
    <row r="81" spans="1:55">
      <c r="A81" s="220" t="s">
        <v>82</v>
      </c>
      <c r="B81" s="62"/>
      <c r="C81" s="387" t="s">
        <v>83</v>
      </c>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388"/>
      <c r="AN81" s="388"/>
      <c r="AO81" s="388"/>
      <c r="AP81" s="388"/>
      <c r="AQ81" s="388"/>
      <c r="AR81" s="388"/>
      <c r="AS81" s="388"/>
      <c r="AT81" s="388"/>
      <c r="AU81" s="388"/>
      <c r="AV81" s="388"/>
      <c r="AW81" s="388"/>
      <c r="AX81" s="388"/>
      <c r="AY81" s="388"/>
      <c r="AZ81" s="388"/>
      <c r="BA81" s="388"/>
      <c r="BB81" s="388"/>
      <c r="BC81" s="389"/>
    </row>
    <row r="82" spans="1:55" ht="20.100000000000001" customHeight="1">
      <c r="A82" s="221"/>
      <c r="B82" s="186" t="s">
        <v>84</v>
      </c>
      <c r="C82" s="63" t="s">
        <v>29</v>
      </c>
      <c r="D82" s="349" t="s">
        <v>85</v>
      </c>
      <c r="E82" s="349"/>
      <c r="F82" s="342" t="s">
        <v>86</v>
      </c>
      <c r="G82" s="342"/>
      <c r="H82" s="342"/>
      <c r="I82" s="342"/>
      <c r="J82" s="342"/>
      <c r="K82" s="64" t="s">
        <v>31</v>
      </c>
      <c r="L82" s="390"/>
      <c r="M82" s="390"/>
      <c r="N82" s="390"/>
      <c r="O82" s="390"/>
      <c r="P82" s="390"/>
      <c r="Q82" s="390"/>
      <c r="R82" s="390"/>
      <c r="S82" s="390"/>
      <c r="T82" s="390"/>
      <c r="U82" s="390"/>
      <c r="V82" s="391"/>
      <c r="W82" s="392" t="s">
        <v>87</v>
      </c>
      <c r="X82" s="393"/>
      <c r="Y82" s="393"/>
      <c r="Z82" s="393"/>
      <c r="AA82" s="393"/>
      <c r="AB82" s="393"/>
      <c r="AC82" s="393"/>
      <c r="AD82" s="393"/>
      <c r="AE82" s="394"/>
      <c r="AF82" s="63" t="s">
        <v>29</v>
      </c>
      <c r="AG82" s="342"/>
      <c r="AH82" s="342"/>
      <c r="AI82" s="342"/>
      <c r="AJ82" s="342" t="s">
        <v>86</v>
      </c>
      <c r="AK82" s="342"/>
      <c r="AL82" s="184"/>
      <c r="AM82" s="342" t="s">
        <v>88</v>
      </c>
      <c r="AN82" s="342"/>
      <c r="AO82" s="342"/>
      <c r="AP82" s="64" t="s">
        <v>31</v>
      </c>
      <c r="AQ82" s="395"/>
      <c r="AR82" s="395"/>
      <c r="AS82" s="395"/>
      <c r="AT82" s="395"/>
      <c r="AU82" s="395"/>
      <c r="AV82" s="395"/>
      <c r="AW82" s="395"/>
      <c r="AX82" s="395"/>
      <c r="AY82" s="395"/>
      <c r="AZ82" s="395"/>
      <c r="BA82" s="395"/>
      <c r="BB82" s="395"/>
      <c r="BC82" s="396"/>
    </row>
    <row r="83" spans="1:55" ht="20.100000000000001" customHeight="1">
      <c r="A83" s="221"/>
      <c r="B83" s="183" t="s">
        <v>89</v>
      </c>
      <c r="C83" s="65" t="s">
        <v>29</v>
      </c>
      <c r="D83" s="349"/>
      <c r="E83" s="349"/>
      <c r="F83" s="349" t="s">
        <v>86</v>
      </c>
      <c r="G83" s="349"/>
      <c r="H83" s="349"/>
      <c r="I83" s="349" t="s">
        <v>88</v>
      </c>
      <c r="J83" s="349"/>
      <c r="K83" s="16" t="s">
        <v>31</v>
      </c>
      <c r="L83" s="404"/>
      <c r="M83" s="404"/>
      <c r="N83" s="404"/>
      <c r="O83" s="404"/>
      <c r="P83" s="404"/>
      <c r="Q83" s="404"/>
      <c r="R83" s="404"/>
      <c r="S83" s="404"/>
      <c r="T83" s="404"/>
      <c r="U83" s="404"/>
      <c r="V83" s="405"/>
      <c r="W83" s="399" t="s">
        <v>90</v>
      </c>
      <c r="X83" s="400"/>
      <c r="Y83" s="400"/>
      <c r="Z83" s="400"/>
      <c r="AA83" s="400"/>
      <c r="AB83" s="400"/>
      <c r="AC83" s="400"/>
      <c r="AD83" s="400"/>
      <c r="AE83" s="401"/>
      <c r="AF83" s="65" t="s">
        <v>29</v>
      </c>
      <c r="AG83" s="349" t="s">
        <v>173</v>
      </c>
      <c r="AH83" s="349"/>
      <c r="AI83" s="349"/>
      <c r="AJ83" s="349" t="s">
        <v>86</v>
      </c>
      <c r="AK83" s="349"/>
      <c r="AL83" s="349"/>
      <c r="AM83" s="349"/>
      <c r="AN83" s="349"/>
      <c r="AO83" s="349"/>
      <c r="AP83" s="16"/>
      <c r="AQ83" s="181" t="s">
        <v>86</v>
      </c>
      <c r="AR83" s="181"/>
      <c r="AS83" s="349"/>
      <c r="AT83" s="349"/>
      <c r="AU83" s="349"/>
      <c r="AV83" s="16" t="s">
        <v>31</v>
      </c>
      <c r="AW83" s="358"/>
      <c r="AX83" s="358"/>
      <c r="AY83" s="358"/>
      <c r="AZ83" s="358"/>
      <c r="BA83" s="358"/>
      <c r="BB83" s="358"/>
      <c r="BC83" s="359"/>
    </row>
    <row r="84" spans="1:55" ht="20.100000000000001" customHeight="1">
      <c r="A84" s="221"/>
      <c r="B84" s="183" t="s">
        <v>91</v>
      </c>
      <c r="C84" s="65" t="s">
        <v>29</v>
      </c>
      <c r="D84" s="349"/>
      <c r="E84" s="349"/>
      <c r="F84" s="349" t="s">
        <v>86</v>
      </c>
      <c r="G84" s="349"/>
      <c r="H84" s="349"/>
      <c r="I84" s="349" t="s">
        <v>88</v>
      </c>
      <c r="J84" s="349"/>
      <c r="K84" s="16" t="s">
        <v>31</v>
      </c>
      <c r="L84" s="397" t="s">
        <v>92</v>
      </c>
      <c r="M84" s="397"/>
      <c r="N84" s="397"/>
      <c r="O84" s="397"/>
      <c r="P84" s="397"/>
      <c r="Q84" s="397"/>
      <c r="R84" s="397"/>
      <c r="S84" s="397"/>
      <c r="T84" s="397"/>
      <c r="U84" s="397"/>
      <c r="V84" s="398"/>
      <c r="W84" s="399" t="s">
        <v>176</v>
      </c>
      <c r="X84" s="400"/>
      <c r="Y84" s="400"/>
      <c r="Z84" s="400"/>
      <c r="AA84" s="400"/>
      <c r="AB84" s="400"/>
      <c r="AC84" s="400"/>
      <c r="AD84" s="400"/>
      <c r="AE84" s="401"/>
      <c r="AF84" s="65" t="s">
        <v>29</v>
      </c>
      <c r="AG84" s="349"/>
      <c r="AH84" s="349"/>
      <c r="AI84" s="349"/>
      <c r="AJ84" s="349" t="s">
        <v>86</v>
      </c>
      <c r="AK84" s="349"/>
      <c r="AL84" s="181"/>
      <c r="AM84" s="349" t="s">
        <v>88</v>
      </c>
      <c r="AN84" s="349"/>
      <c r="AO84" s="349"/>
      <c r="AP84" s="16" t="s">
        <v>31</v>
      </c>
      <c r="AQ84" s="402"/>
      <c r="AR84" s="402"/>
      <c r="AS84" s="402"/>
      <c r="AT84" s="402"/>
      <c r="AU84" s="402"/>
      <c r="AV84" s="402"/>
      <c r="AW84" s="402"/>
      <c r="AX84" s="402"/>
      <c r="AY84" s="402"/>
      <c r="AZ84" s="402"/>
      <c r="BA84" s="402"/>
      <c r="BB84" s="402"/>
      <c r="BC84" s="403"/>
    </row>
    <row r="85" spans="1:55" ht="20.100000000000001" customHeight="1">
      <c r="A85" s="221"/>
      <c r="B85" s="183" t="s">
        <v>93</v>
      </c>
      <c r="C85" s="65" t="s">
        <v>29</v>
      </c>
      <c r="D85" s="349" t="s">
        <v>85</v>
      </c>
      <c r="E85" s="349"/>
      <c r="F85" s="349" t="s">
        <v>86</v>
      </c>
      <c r="G85" s="349"/>
      <c r="H85" s="349"/>
      <c r="I85" s="349"/>
      <c r="J85" s="349"/>
      <c r="K85" s="16" t="s">
        <v>31</v>
      </c>
      <c r="L85" s="404"/>
      <c r="M85" s="404"/>
      <c r="N85" s="404"/>
      <c r="O85" s="404"/>
      <c r="P85" s="404"/>
      <c r="Q85" s="404"/>
      <c r="R85" s="404"/>
      <c r="S85" s="404"/>
      <c r="T85" s="404"/>
      <c r="U85" s="404"/>
      <c r="V85" s="405"/>
      <c r="W85" s="399" t="s">
        <v>94</v>
      </c>
      <c r="X85" s="400"/>
      <c r="Y85" s="400"/>
      <c r="Z85" s="400"/>
      <c r="AA85" s="400"/>
      <c r="AB85" s="400"/>
      <c r="AC85" s="400"/>
      <c r="AD85" s="400"/>
      <c r="AE85" s="401"/>
      <c r="AF85" s="65" t="s">
        <v>29</v>
      </c>
      <c r="AG85" s="349"/>
      <c r="AH85" s="349"/>
      <c r="AI85" s="349"/>
      <c r="AJ85" s="349" t="s">
        <v>86</v>
      </c>
      <c r="AK85" s="349"/>
      <c r="AL85" s="181"/>
      <c r="AM85" s="349" t="s">
        <v>88</v>
      </c>
      <c r="AN85" s="349"/>
      <c r="AO85" s="349"/>
      <c r="AP85" s="16" t="s">
        <v>31</v>
      </c>
      <c r="AQ85" s="404"/>
      <c r="AR85" s="404"/>
      <c r="AS85" s="404"/>
      <c r="AT85" s="404"/>
      <c r="AU85" s="404"/>
      <c r="AV85" s="404"/>
      <c r="AW85" s="404"/>
      <c r="AX85" s="404"/>
      <c r="AY85" s="404"/>
      <c r="AZ85" s="404"/>
      <c r="BA85" s="404"/>
      <c r="BB85" s="404"/>
      <c r="BC85" s="409"/>
    </row>
    <row r="86" spans="1:55" ht="20.100000000000001" customHeight="1">
      <c r="A86" s="221"/>
      <c r="B86" s="182" t="s">
        <v>95</v>
      </c>
      <c r="C86" s="66" t="s">
        <v>29</v>
      </c>
      <c r="D86" s="353" t="s">
        <v>85</v>
      </c>
      <c r="E86" s="353"/>
      <c r="F86" s="353" t="s">
        <v>86</v>
      </c>
      <c r="G86" s="353"/>
      <c r="H86" s="353"/>
      <c r="I86" s="353"/>
      <c r="J86" s="353"/>
      <c r="K86" s="67" t="s">
        <v>31</v>
      </c>
      <c r="L86" s="410"/>
      <c r="M86" s="410"/>
      <c r="N86" s="410"/>
      <c r="O86" s="410"/>
      <c r="P86" s="410"/>
      <c r="Q86" s="410"/>
      <c r="R86" s="410"/>
      <c r="S86" s="410"/>
      <c r="T86" s="410"/>
      <c r="U86" s="410"/>
      <c r="V86" s="411"/>
      <c r="W86" s="412" t="s">
        <v>96</v>
      </c>
      <c r="X86" s="413"/>
      <c r="Y86" s="413"/>
      <c r="Z86" s="413"/>
      <c r="AA86" s="413"/>
      <c r="AB86" s="413"/>
      <c r="AC86" s="413"/>
      <c r="AD86" s="413"/>
      <c r="AE86" s="414"/>
      <c r="AF86" s="66" t="s">
        <v>29</v>
      </c>
      <c r="AG86" s="353"/>
      <c r="AH86" s="353"/>
      <c r="AI86" s="353"/>
      <c r="AJ86" s="353" t="s">
        <v>86</v>
      </c>
      <c r="AK86" s="353"/>
      <c r="AL86" s="176"/>
      <c r="AM86" s="353" t="s">
        <v>88</v>
      </c>
      <c r="AN86" s="353"/>
      <c r="AO86" s="353"/>
      <c r="AP86" s="67" t="s">
        <v>31</v>
      </c>
      <c r="AQ86" s="407"/>
      <c r="AR86" s="407"/>
      <c r="AS86" s="407"/>
      <c r="AT86" s="407"/>
      <c r="AU86" s="407"/>
      <c r="AV86" s="407"/>
      <c r="AW86" s="407"/>
      <c r="AX86" s="407"/>
      <c r="AY86" s="407"/>
      <c r="AZ86" s="407"/>
      <c r="BA86" s="407"/>
      <c r="BB86" s="407"/>
      <c r="BC86" s="408"/>
    </row>
    <row r="87" spans="1:55" ht="20.100000000000001" customHeight="1">
      <c r="A87" s="221"/>
      <c r="B87" s="229" t="s">
        <v>97</v>
      </c>
      <c r="C87" s="376" t="s">
        <v>177</v>
      </c>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N87" s="430"/>
      <c r="AO87" s="430"/>
      <c r="AP87" s="430"/>
      <c r="AQ87" s="430"/>
      <c r="AR87" s="430"/>
      <c r="AS87" s="430"/>
      <c r="AT87" s="430"/>
      <c r="AU87" s="430"/>
      <c r="AV87" s="430"/>
      <c r="AW87" s="430"/>
      <c r="AX87" s="430"/>
      <c r="AY87" s="430"/>
      <c r="AZ87" s="430"/>
      <c r="BA87" s="430"/>
      <c r="BB87" s="430"/>
      <c r="BC87" s="431"/>
    </row>
    <row r="88" spans="1:55" ht="20.100000000000001" customHeight="1">
      <c r="A88" s="221"/>
      <c r="B88" s="230"/>
      <c r="C88" s="432"/>
      <c r="D88" s="433"/>
      <c r="E88" s="433"/>
      <c r="F88" s="433"/>
      <c r="G88" s="433"/>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3"/>
      <c r="AY88" s="433"/>
      <c r="AZ88" s="433"/>
      <c r="BA88" s="433"/>
      <c r="BB88" s="433"/>
      <c r="BC88" s="434"/>
    </row>
    <row r="89" spans="1:55" ht="20.100000000000001" customHeight="1">
      <c r="A89" s="221"/>
      <c r="B89" s="438"/>
      <c r="C89" s="432"/>
      <c r="D89" s="433"/>
      <c r="E89" s="433"/>
      <c r="F89" s="433"/>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3"/>
      <c r="AY89" s="433"/>
      <c r="AZ89" s="433"/>
      <c r="BA89" s="433"/>
      <c r="BB89" s="433"/>
      <c r="BC89" s="434"/>
    </row>
    <row r="90" spans="1:55" ht="20.100000000000001" customHeight="1">
      <c r="A90" s="222"/>
      <c r="B90" s="439"/>
      <c r="C90" s="435"/>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7"/>
    </row>
    <row r="91" spans="1:55" ht="20.100000000000001" customHeight="1">
      <c r="A91" s="415" t="s">
        <v>178</v>
      </c>
      <c r="B91" s="74" t="s">
        <v>99</v>
      </c>
      <c r="C91" s="75" t="s">
        <v>29</v>
      </c>
      <c r="D91" s="418" t="s">
        <v>30</v>
      </c>
      <c r="E91" s="418"/>
      <c r="F91" s="76" t="s">
        <v>31</v>
      </c>
      <c r="G91" s="419" t="s">
        <v>100</v>
      </c>
      <c r="H91" s="419"/>
      <c r="I91" s="419"/>
      <c r="J91" s="419"/>
      <c r="K91" s="419"/>
      <c r="L91" s="419"/>
      <c r="M91" s="419"/>
      <c r="N91" s="419"/>
      <c r="O91" s="76" t="s">
        <v>29</v>
      </c>
      <c r="P91" s="418"/>
      <c r="Q91" s="418"/>
      <c r="R91" s="76" t="s">
        <v>31</v>
      </c>
      <c r="S91" s="419" t="s">
        <v>101</v>
      </c>
      <c r="T91" s="419"/>
      <c r="U91" s="419"/>
      <c r="V91" s="419"/>
      <c r="W91" s="419"/>
      <c r="X91" s="419"/>
      <c r="Y91" s="419"/>
      <c r="Z91" s="419"/>
      <c r="AA91" s="76" t="s">
        <v>29</v>
      </c>
      <c r="AB91" s="418"/>
      <c r="AC91" s="418"/>
      <c r="AD91" s="76" t="s">
        <v>31</v>
      </c>
      <c r="AE91" s="419" t="s">
        <v>41</v>
      </c>
      <c r="AF91" s="419"/>
      <c r="AG91" s="419"/>
      <c r="AH91" s="419"/>
      <c r="AI91" s="419"/>
      <c r="AJ91" s="77" t="s">
        <v>42</v>
      </c>
      <c r="AK91" s="440"/>
      <c r="AL91" s="440"/>
      <c r="AM91" s="440"/>
      <c r="AN91" s="440"/>
      <c r="AO91" s="440"/>
      <c r="AP91" s="440"/>
      <c r="AQ91" s="440"/>
      <c r="AR91" s="440"/>
      <c r="AS91" s="440"/>
      <c r="AT91" s="440"/>
      <c r="AU91" s="440"/>
      <c r="AV91" s="440"/>
      <c r="AW91" s="440"/>
      <c r="AX91" s="440"/>
      <c r="AY91" s="440"/>
      <c r="AZ91" s="440"/>
      <c r="BA91" s="440"/>
      <c r="BB91" s="440"/>
      <c r="BC91" s="78" t="s">
        <v>44</v>
      </c>
    </row>
    <row r="92" spans="1:55" ht="20.100000000000001" customHeight="1">
      <c r="A92" s="416"/>
      <c r="B92" s="48" t="s">
        <v>102</v>
      </c>
      <c r="C92" s="260">
        <v>2</v>
      </c>
      <c r="D92" s="245"/>
      <c r="E92" s="245"/>
      <c r="F92" s="245"/>
      <c r="G92" s="245"/>
      <c r="H92" s="245"/>
      <c r="I92" s="245"/>
      <c r="J92" s="245"/>
      <c r="K92" s="245"/>
      <c r="L92" s="245"/>
      <c r="M92" s="245"/>
      <c r="N92" s="245"/>
      <c r="O92" s="245"/>
      <c r="P92" s="245"/>
      <c r="Q92" s="245"/>
      <c r="R92" s="245"/>
      <c r="S92" s="245"/>
      <c r="T92" s="245"/>
      <c r="U92" s="420" t="s">
        <v>103</v>
      </c>
      <c r="V92" s="420"/>
      <c r="W92" s="421"/>
      <c r="X92" s="81" t="s">
        <v>29</v>
      </c>
      <c r="Y92" s="245"/>
      <c r="Z92" s="245"/>
      <c r="AA92" s="81" t="s">
        <v>31</v>
      </c>
      <c r="AB92" s="290" t="s">
        <v>104</v>
      </c>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442"/>
    </row>
    <row r="93" spans="1:55" ht="20.100000000000001" customHeight="1">
      <c r="A93" s="416"/>
      <c r="B93" s="82" t="s">
        <v>105</v>
      </c>
      <c r="C93" s="422">
        <v>43677</v>
      </c>
      <c r="D93" s="423"/>
      <c r="E93" s="423"/>
      <c r="F93" s="423"/>
      <c r="G93" s="423"/>
      <c r="H93" s="423"/>
      <c r="I93" s="423"/>
      <c r="J93" s="423"/>
      <c r="K93" s="423"/>
      <c r="L93" s="423"/>
      <c r="M93" s="423"/>
      <c r="N93" s="423"/>
      <c r="O93" s="423"/>
      <c r="P93" s="423"/>
      <c r="Q93" s="423"/>
      <c r="R93" s="423"/>
      <c r="S93" s="423"/>
      <c r="T93" s="423"/>
      <c r="U93" s="423"/>
      <c r="V93" s="423"/>
      <c r="W93" s="424"/>
      <c r="X93" s="81"/>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9"/>
    </row>
    <row r="94" spans="1:55" ht="20.100000000000001" customHeight="1">
      <c r="A94" s="417"/>
      <c r="B94" s="73" t="s">
        <v>106</v>
      </c>
      <c r="C94" s="66" t="s">
        <v>29</v>
      </c>
      <c r="D94" s="353" t="s">
        <v>173</v>
      </c>
      <c r="E94" s="353"/>
      <c r="F94" s="353" t="s">
        <v>86</v>
      </c>
      <c r="G94" s="353"/>
      <c r="H94" s="353"/>
      <c r="I94" s="353"/>
      <c r="J94" s="353"/>
      <c r="K94" s="67" t="s">
        <v>31</v>
      </c>
      <c r="L94" s="505" t="s">
        <v>83</v>
      </c>
      <c r="M94" s="505"/>
      <c r="N94" s="505"/>
      <c r="O94" s="505"/>
      <c r="P94" s="505"/>
      <c r="Q94" s="505"/>
      <c r="R94" s="505"/>
      <c r="S94" s="505"/>
      <c r="T94" s="505"/>
      <c r="U94" s="505"/>
      <c r="V94" s="505"/>
      <c r="W94" s="506"/>
      <c r="X94" s="503">
        <v>8</v>
      </c>
      <c r="Y94" s="504"/>
      <c r="Z94" s="504"/>
      <c r="AA94" s="504"/>
      <c r="AB94" s="504"/>
      <c r="AC94" s="504"/>
      <c r="AD94" s="504"/>
      <c r="AE94" s="502" t="s">
        <v>179</v>
      </c>
      <c r="AF94" s="502"/>
      <c r="AG94" s="502"/>
      <c r="AH94" s="504">
        <v>31</v>
      </c>
      <c r="AI94" s="504"/>
      <c r="AJ94" s="504"/>
      <c r="AK94" s="504"/>
      <c r="AL94" s="504"/>
      <c r="AM94" s="504"/>
      <c r="AN94" s="502" t="s">
        <v>27</v>
      </c>
      <c r="AO94" s="502"/>
      <c r="AP94" s="502"/>
      <c r="AQ94" s="105" t="s">
        <v>180</v>
      </c>
      <c r="AR94" s="198"/>
      <c r="AS94" s="93"/>
      <c r="AT94" s="93"/>
      <c r="AU94" s="93"/>
      <c r="AV94" s="93"/>
      <c r="AW94" s="93"/>
      <c r="AX94" s="93"/>
      <c r="AY94" s="93"/>
      <c r="AZ94" s="93"/>
      <c r="BA94" s="93"/>
      <c r="BB94" s="93"/>
      <c r="BC94" s="94"/>
    </row>
    <row r="95" spans="1:55" ht="20.100000000000001" customHeight="1">
      <c r="A95" s="473" t="s">
        <v>108</v>
      </c>
      <c r="B95" s="68" t="s">
        <v>109</v>
      </c>
      <c r="C95" s="476" t="s">
        <v>9</v>
      </c>
      <c r="D95" s="477"/>
      <c r="E95" s="480" t="str">
        <f>IF(E13="","",E13)</f>
        <v>000-000　北九州市小倉北区○○町１－１</v>
      </c>
      <c r="F95" s="480"/>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80"/>
      <c r="AM95" s="480"/>
      <c r="AN95" s="480"/>
      <c r="AO95" s="480"/>
      <c r="AP95" s="480"/>
      <c r="AQ95" s="480"/>
      <c r="AR95" s="480"/>
      <c r="AS95" s="480"/>
      <c r="AT95" s="480"/>
      <c r="AU95" s="480"/>
      <c r="AV95" s="480"/>
      <c r="AW95" s="480"/>
      <c r="AX95" s="480"/>
      <c r="AY95" s="480"/>
      <c r="AZ95" s="480"/>
      <c r="BA95" s="480"/>
      <c r="BB95" s="480"/>
      <c r="BC95" s="481"/>
    </row>
    <row r="96" spans="1:55" ht="20.100000000000001" customHeight="1">
      <c r="A96" s="474"/>
      <c r="B96" s="69" t="s">
        <v>111</v>
      </c>
      <c r="C96" s="478" t="s">
        <v>9</v>
      </c>
      <c r="D96" s="479"/>
      <c r="E96" s="482"/>
      <c r="F96" s="482"/>
      <c r="G96" s="482"/>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c r="AL96" s="482"/>
      <c r="AM96" s="482"/>
      <c r="AN96" s="482"/>
      <c r="AO96" s="482"/>
      <c r="AP96" s="482"/>
      <c r="AQ96" s="482"/>
      <c r="AR96" s="482"/>
      <c r="AS96" s="482"/>
      <c r="AT96" s="482"/>
      <c r="AU96" s="482"/>
      <c r="AV96" s="482"/>
      <c r="AW96" s="482"/>
      <c r="AX96" s="482"/>
      <c r="AY96" s="482"/>
      <c r="AZ96" s="482"/>
      <c r="BA96" s="482"/>
      <c r="BB96" s="482"/>
      <c r="BC96" s="483"/>
    </row>
    <row r="97" spans="1:55" ht="20.100000000000001" customHeight="1">
      <c r="A97" s="474"/>
      <c r="B97" s="70" t="s">
        <v>112</v>
      </c>
      <c r="C97" s="243" t="s">
        <v>181</v>
      </c>
      <c r="D97" s="244"/>
      <c r="E97" s="244"/>
      <c r="F97" s="244"/>
      <c r="G97" s="244"/>
      <c r="H97" s="244"/>
      <c r="I97" s="244"/>
      <c r="J97" s="244"/>
      <c r="K97" s="244"/>
      <c r="L97" s="244"/>
      <c r="M97" s="244"/>
      <c r="N97" s="244"/>
      <c r="O97" s="244"/>
      <c r="P97" s="244"/>
      <c r="Q97" s="244"/>
      <c r="R97" s="244"/>
      <c r="S97" s="244"/>
      <c r="T97" s="244"/>
      <c r="U97" s="244"/>
      <c r="V97" s="244"/>
      <c r="W97" s="449"/>
      <c r="X97" s="240" t="s">
        <v>113</v>
      </c>
      <c r="Y97" s="241"/>
      <c r="Z97" s="241"/>
      <c r="AA97" s="241"/>
      <c r="AB97" s="241"/>
      <c r="AC97" s="241"/>
      <c r="AD97" s="242"/>
      <c r="AE97" s="484" t="s">
        <v>182</v>
      </c>
      <c r="AF97" s="485"/>
      <c r="AG97" s="485"/>
      <c r="AH97" s="485"/>
      <c r="AI97" s="485"/>
      <c r="AJ97" s="485"/>
      <c r="AK97" s="485"/>
      <c r="AL97" s="485"/>
      <c r="AM97" s="485"/>
      <c r="AN97" s="485"/>
      <c r="AO97" s="485"/>
      <c r="AP97" s="485"/>
      <c r="AQ97" s="485"/>
      <c r="AR97" s="485"/>
      <c r="AS97" s="485"/>
      <c r="AT97" s="485"/>
      <c r="AU97" s="485"/>
      <c r="AV97" s="485"/>
      <c r="AW97" s="485"/>
      <c r="AX97" s="485"/>
      <c r="AY97" s="485"/>
      <c r="AZ97" s="485"/>
      <c r="BA97" s="485"/>
      <c r="BB97" s="485"/>
      <c r="BC97" s="486"/>
    </row>
    <row r="98" spans="1:55" ht="20.100000000000001" customHeight="1">
      <c r="A98" s="474"/>
      <c r="B98" s="48" t="s">
        <v>114</v>
      </c>
      <c r="C98" s="243" t="s">
        <v>183</v>
      </c>
      <c r="D98" s="244"/>
      <c r="E98" s="244"/>
      <c r="F98" s="244"/>
      <c r="G98" s="244"/>
      <c r="H98" s="244"/>
      <c r="I98" s="244"/>
      <c r="J98" s="244"/>
      <c r="K98" s="244"/>
      <c r="L98" s="244"/>
      <c r="M98" s="244"/>
      <c r="N98" s="244"/>
      <c r="O98" s="244"/>
      <c r="P98" s="244"/>
      <c r="Q98" s="244"/>
      <c r="R98" s="244"/>
      <c r="S98" s="244"/>
      <c r="T98" s="244"/>
      <c r="U98" s="244"/>
      <c r="V98" s="244"/>
      <c r="W98" s="449"/>
      <c r="X98" s="240" t="s">
        <v>115</v>
      </c>
      <c r="Y98" s="241"/>
      <c r="Z98" s="241"/>
      <c r="AA98" s="241"/>
      <c r="AB98" s="241"/>
      <c r="AC98" s="241"/>
      <c r="AD98" s="242"/>
      <c r="AE98" s="243" t="s">
        <v>184</v>
      </c>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441"/>
    </row>
    <row r="99" spans="1:55" ht="18.95" customHeight="1">
      <c r="A99" s="474"/>
      <c r="B99" s="71" t="s">
        <v>116</v>
      </c>
      <c r="C99" s="469" t="s">
        <v>185</v>
      </c>
      <c r="D99" s="470"/>
      <c r="E99" s="470"/>
      <c r="F99" s="470"/>
      <c r="G99" s="470"/>
      <c r="H99" s="470"/>
      <c r="I99" s="470"/>
      <c r="J99" s="470"/>
      <c r="K99" s="470"/>
      <c r="L99" s="470"/>
      <c r="M99" s="470"/>
      <c r="N99" s="470"/>
      <c r="O99" s="470"/>
      <c r="P99" s="470"/>
      <c r="Q99" s="470"/>
      <c r="R99" s="470"/>
      <c r="S99" s="470"/>
      <c r="T99" s="470"/>
      <c r="U99" s="470"/>
      <c r="V99" s="470"/>
      <c r="W99" s="472"/>
      <c r="X99" s="487" t="s">
        <v>117</v>
      </c>
      <c r="Y99" s="488"/>
      <c r="Z99" s="488"/>
      <c r="AA99" s="488"/>
      <c r="AB99" s="488"/>
      <c r="AC99" s="488"/>
      <c r="AD99" s="489"/>
      <c r="AE99" s="469" t="s">
        <v>186</v>
      </c>
      <c r="AF99" s="470"/>
      <c r="AG99" s="470"/>
      <c r="AH99" s="470"/>
      <c r="AI99" s="470"/>
      <c r="AJ99" s="470"/>
      <c r="AK99" s="470"/>
      <c r="AL99" s="470"/>
      <c r="AM99" s="470"/>
      <c r="AN99" s="470"/>
      <c r="AO99" s="470"/>
      <c r="AP99" s="470"/>
      <c r="AQ99" s="470"/>
      <c r="AR99" s="470"/>
      <c r="AS99" s="470"/>
      <c r="AT99" s="470"/>
      <c r="AU99" s="470"/>
      <c r="AV99" s="470"/>
      <c r="AW99" s="470"/>
      <c r="AX99" s="470"/>
      <c r="AY99" s="470"/>
      <c r="AZ99" s="470"/>
      <c r="BA99" s="470"/>
      <c r="BB99" s="470"/>
      <c r="BC99" s="471"/>
    </row>
    <row r="100" spans="1:55" ht="20.100000000000001" customHeight="1">
      <c r="A100" s="474"/>
      <c r="B100" s="490" t="s">
        <v>118</v>
      </c>
      <c r="C100" s="491"/>
      <c r="D100" s="491"/>
      <c r="E100" s="491"/>
      <c r="F100" s="491"/>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491"/>
      <c r="BC100" s="492"/>
    </row>
    <row r="101" spans="1:55" ht="20.100000000000001" customHeight="1">
      <c r="A101" s="474"/>
      <c r="B101" s="175" t="s">
        <v>112</v>
      </c>
      <c r="C101" s="493"/>
      <c r="D101" s="494"/>
      <c r="E101" s="494"/>
      <c r="F101" s="494"/>
      <c r="G101" s="494"/>
      <c r="H101" s="494"/>
      <c r="I101" s="494"/>
      <c r="J101" s="494"/>
      <c r="K101" s="494"/>
      <c r="L101" s="494"/>
      <c r="M101" s="494"/>
      <c r="N101" s="494"/>
      <c r="O101" s="494"/>
      <c r="P101" s="494"/>
      <c r="Q101" s="494"/>
      <c r="R101" s="494"/>
      <c r="S101" s="494"/>
      <c r="T101" s="494"/>
      <c r="U101" s="494"/>
      <c r="V101" s="494"/>
      <c r="W101" s="495"/>
      <c r="X101" s="443" t="s">
        <v>113</v>
      </c>
      <c r="Y101" s="444"/>
      <c r="Z101" s="444"/>
      <c r="AA101" s="444"/>
      <c r="AB101" s="444"/>
      <c r="AC101" s="444"/>
      <c r="AD101" s="445"/>
      <c r="AE101" s="446"/>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7"/>
      <c r="BA101" s="447"/>
      <c r="BB101" s="447"/>
      <c r="BC101" s="448"/>
    </row>
    <row r="102" spans="1:55" ht="20.25" customHeight="1">
      <c r="A102" s="474"/>
      <c r="B102" s="72" t="s">
        <v>114</v>
      </c>
      <c r="C102" s="243"/>
      <c r="D102" s="244"/>
      <c r="E102" s="244"/>
      <c r="F102" s="244"/>
      <c r="G102" s="244"/>
      <c r="H102" s="244"/>
      <c r="I102" s="244"/>
      <c r="J102" s="244"/>
      <c r="K102" s="244"/>
      <c r="L102" s="244"/>
      <c r="M102" s="244"/>
      <c r="N102" s="244"/>
      <c r="O102" s="244"/>
      <c r="P102" s="244"/>
      <c r="Q102" s="244"/>
      <c r="R102" s="244"/>
      <c r="S102" s="244"/>
      <c r="T102" s="244"/>
      <c r="U102" s="244"/>
      <c r="V102" s="244"/>
      <c r="W102" s="449"/>
      <c r="X102" s="450" t="s">
        <v>115</v>
      </c>
      <c r="Y102" s="451"/>
      <c r="Z102" s="451"/>
      <c r="AA102" s="451"/>
      <c r="AB102" s="451"/>
      <c r="AC102" s="451"/>
      <c r="AD102" s="452"/>
      <c r="AE102" s="243"/>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441"/>
    </row>
    <row r="103" spans="1:55" ht="20.100000000000001" customHeight="1">
      <c r="A103" s="475"/>
      <c r="B103" s="43" t="s">
        <v>116</v>
      </c>
      <c r="C103" s="469"/>
      <c r="D103" s="470"/>
      <c r="E103" s="470"/>
      <c r="F103" s="470"/>
      <c r="G103" s="470"/>
      <c r="H103" s="470"/>
      <c r="I103" s="470"/>
      <c r="J103" s="470"/>
      <c r="K103" s="470"/>
      <c r="L103" s="470"/>
      <c r="M103" s="470"/>
      <c r="N103" s="470"/>
      <c r="O103" s="470"/>
      <c r="P103" s="470"/>
      <c r="Q103" s="470"/>
      <c r="R103" s="470"/>
      <c r="S103" s="470"/>
      <c r="T103" s="470"/>
      <c r="U103" s="470"/>
      <c r="V103" s="470"/>
      <c r="W103" s="472"/>
      <c r="X103" s="466" t="s">
        <v>117</v>
      </c>
      <c r="Y103" s="467"/>
      <c r="Z103" s="467"/>
      <c r="AA103" s="467"/>
      <c r="AB103" s="467"/>
      <c r="AC103" s="467"/>
      <c r="AD103" s="468"/>
      <c r="AE103" s="469"/>
      <c r="AF103" s="470"/>
      <c r="AG103" s="470"/>
      <c r="AH103" s="470"/>
      <c r="AI103" s="470"/>
      <c r="AJ103" s="470"/>
      <c r="AK103" s="470"/>
      <c r="AL103" s="470"/>
      <c r="AM103" s="470"/>
      <c r="AN103" s="470"/>
      <c r="AO103" s="470"/>
      <c r="AP103" s="470"/>
      <c r="AQ103" s="470"/>
      <c r="AR103" s="470"/>
      <c r="AS103" s="470"/>
      <c r="AT103" s="470"/>
      <c r="AU103" s="470"/>
      <c r="AV103" s="470"/>
      <c r="AW103" s="470"/>
      <c r="AX103" s="470"/>
      <c r="AY103" s="470"/>
      <c r="AZ103" s="470"/>
      <c r="BA103" s="470"/>
      <c r="BB103" s="470"/>
      <c r="BC103" s="471"/>
    </row>
    <row r="104" spans="1:55" ht="20.100000000000001" customHeight="1">
      <c r="A104" s="460" t="s">
        <v>119</v>
      </c>
      <c r="B104" s="461"/>
      <c r="C104" s="462"/>
      <c r="D104" s="463"/>
      <c r="E104" s="463"/>
      <c r="F104" s="463"/>
      <c r="G104" s="463"/>
      <c r="H104" s="463"/>
      <c r="I104" s="463"/>
      <c r="J104" s="463"/>
      <c r="K104" s="463"/>
      <c r="L104" s="463"/>
      <c r="M104" s="463"/>
      <c r="N104" s="463"/>
      <c r="O104" s="463"/>
      <c r="P104" s="463"/>
      <c r="Q104" s="463"/>
      <c r="R104" s="463"/>
      <c r="S104" s="463"/>
      <c r="T104" s="463"/>
      <c r="U104" s="463"/>
      <c r="V104" s="463"/>
      <c r="W104" s="464"/>
      <c r="X104" s="462"/>
      <c r="Y104" s="463"/>
      <c r="Z104" s="463"/>
      <c r="AA104" s="463"/>
      <c r="AB104" s="463"/>
      <c r="AC104" s="463"/>
      <c r="AD104" s="463"/>
      <c r="AE104" s="463"/>
      <c r="AF104" s="463"/>
      <c r="AG104" s="463"/>
      <c r="AH104" s="463"/>
      <c r="AI104" s="463"/>
      <c r="AJ104" s="463"/>
      <c r="AK104" s="463"/>
      <c r="AL104" s="463"/>
      <c r="AM104" s="463"/>
      <c r="AN104" s="463"/>
      <c r="AO104" s="463"/>
      <c r="AP104" s="463"/>
      <c r="AQ104" s="463"/>
      <c r="AR104" s="463"/>
      <c r="AS104" s="463"/>
      <c r="AT104" s="463"/>
      <c r="AU104" s="463"/>
      <c r="AV104" s="463"/>
      <c r="AW104" s="463"/>
      <c r="AX104" s="463"/>
      <c r="AY104" s="463"/>
      <c r="AZ104" s="463"/>
      <c r="BA104" s="463"/>
      <c r="BB104" s="463"/>
      <c r="BC104" s="465"/>
    </row>
    <row r="105" spans="1:55">
      <c r="A105" s="453" t="s">
        <v>120</v>
      </c>
      <c r="B105" s="496" t="s">
        <v>187</v>
      </c>
      <c r="C105" s="497"/>
      <c r="D105" s="497"/>
      <c r="E105" s="497"/>
      <c r="F105" s="497"/>
      <c r="G105" s="497"/>
      <c r="H105" s="497"/>
      <c r="I105" s="497"/>
      <c r="J105" s="497"/>
      <c r="K105" s="498" t="s">
        <v>188</v>
      </c>
      <c r="L105" s="498"/>
      <c r="M105" s="498"/>
      <c r="N105" s="498"/>
      <c r="O105" s="499" t="s">
        <v>189</v>
      </c>
      <c r="P105" s="499"/>
      <c r="Q105" s="499"/>
      <c r="R105" s="499"/>
      <c r="S105" s="499"/>
      <c r="T105" s="499"/>
      <c r="U105" s="499"/>
      <c r="V105" s="499"/>
      <c r="W105" s="499"/>
      <c r="X105" s="499"/>
      <c r="Y105" s="499"/>
      <c r="Z105" s="499"/>
      <c r="AA105" s="499"/>
      <c r="AB105" s="499"/>
      <c r="AC105" s="499"/>
      <c r="AD105" s="499"/>
      <c r="AE105" s="202"/>
      <c r="AF105" s="202"/>
      <c r="AG105" s="202"/>
      <c r="AH105" s="500"/>
      <c r="AI105" s="500"/>
      <c r="AJ105" s="500"/>
      <c r="AK105" s="500"/>
      <c r="AL105" s="500"/>
      <c r="AM105" s="500"/>
      <c r="AN105" s="500"/>
      <c r="AO105" s="500"/>
      <c r="AP105" s="500"/>
      <c r="AQ105" s="500"/>
      <c r="AR105" s="500"/>
      <c r="AS105" s="500"/>
      <c r="AT105" s="500"/>
      <c r="AU105" s="500"/>
      <c r="AV105" s="500"/>
      <c r="AW105" s="500"/>
      <c r="AX105" s="500"/>
      <c r="AY105" s="500"/>
      <c r="AZ105" s="500"/>
      <c r="BA105" s="500"/>
      <c r="BB105" s="500"/>
      <c r="BC105" s="501"/>
    </row>
    <row r="106" spans="1:55">
      <c r="A106" s="454"/>
      <c r="B106" s="103" t="s">
        <v>121</v>
      </c>
      <c r="C106" s="456" t="s">
        <v>122</v>
      </c>
      <c r="D106" s="456"/>
      <c r="E106" s="456"/>
      <c r="F106" s="456"/>
      <c r="G106" s="456"/>
      <c r="H106" s="456"/>
      <c r="I106" s="456"/>
      <c r="J106" s="456"/>
      <c r="K106" s="456"/>
      <c r="L106" s="456"/>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6"/>
      <c r="AZ106" s="456"/>
      <c r="BA106" s="456"/>
      <c r="BB106" s="456"/>
      <c r="BC106" s="457"/>
    </row>
    <row r="107" spans="1:55" ht="13.5" customHeight="1">
      <c r="A107" s="455"/>
      <c r="B107" s="39"/>
      <c r="C107" s="458" t="s">
        <v>190</v>
      </c>
      <c r="D107" s="458"/>
      <c r="E107" s="458"/>
      <c r="F107" s="458"/>
      <c r="G107" s="458"/>
      <c r="H107" s="458"/>
      <c r="I107" s="458"/>
      <c r="J107" s="458"/>
      <c r="K107" s="458"/>
      <c r="L107" s="458"/>
      <c r="M107" s="458"/>
      <c r="N107" s="458"/>
      <c r="O107" s="458"/>
      <c r="P107" s="458"/>
      <c r="Q107" s="458"/>
      <c r="R107" s="458"/>
      <c r="S107" s="458"/>
      <c r="T107" s="458"/>
      <c r="U107" s="458"/>
      <c r="V107" s="458"/>
      <c r="W107" s="458"/>
      <c r="X107" s="458"/>
      <c r="Y107" s="458"/>
      <c r="Z107" s="458"/>
      <c r="AA107" s="458"/>
      <c r="AB107" s="458"/>
      <c r="AC107" s="458"/>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58"/>
      <c r="AY107" s="458"/>
      <c r="AZ107" s="458"/>
      <c r="BA107" s="458"/>
      <c r="BB107" s="458"/>
      <c r="BC107" s="459"/>
    </row>
    <row r="108" spans="1:55">
      <c r="A108" s="97" t="s">
        <v>191</v>
      </c>
      <c r="B108" s="98" t="s">
        <v>192</v>
      </c>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9"/>
      <c r="AG108" s="99"/>
      <c r="AH108" s="99"/>
      <c r="AI108" s="99"/>
      <c r="AJ108" s="99"/>
      <c r="AK108" s="99"/>
      <c r="AL108" s="99"/>
      <c r="AM108" s="199"/>
      <c r="AN108" s="199"/>
      <c r="AO108" s="199"/>
      <c r="AP108" s="199"/>
      <c r="AQ108" s="199"/>
      <c r="AR108" s="199"/>
      <c r="AS108" s="199"/>
      <c r="AT108" s="199"/>
      <c r="AU108" s="199"/>
      <c r="AV108" s="199"/>
      <c r="AW108" s="199"/>
      <c r="AX108" s="199"/>
      <c r="AY108" s="199"/>
      <c r="AZ108" s="199"/>
      <c r="BA108" s="199"/>
      <c r="BB108" s="199"/>
      <c r="BC108" s="199"/>
    </row>
    <row r="109" spans="1:55">
      <c r="A109" s="100" t="s">
        <v>193</v>
      </c>
      <c r="B109" s="100" t="s">
        <v>194</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2"/>
      <c r="AG109" s="102"/>
      <c r="AH109" s="102"/>
      <c r="AI109" s="102"/>
      <c r="AJ109" s="102"/>
      <c r="AK109" s="102"/>
      <c r="AL109" s="102"/>
      <c r="AM109" s="200"/>
      <c r="AN109" s="200"/>
      <c r="AO109" s="200"/>
      <c r="AP109" s="200"/>
      <c r="AQ109" s="200"/>
      <c r="AR109" s="200"/>
      <c r="AS109" s="200"/>
      <c r="AT109" s="200"/>
      <c r="AU109" s="200"/>
      <c r="AV109" s="200"/>
      <c r="AW109" s="200"/>
      <c r="AX109" s="200"/>
      <c r="AY109" s="200"/>
      <c r="AZ109" s="200"/>
      <c r="BA109" s="200"/>
      <c r="BB109" s="200"/>
      <c r="BC109" s="200"/>
    </row>
    <row r="110" spans="1:55">
      <c r="A110" s="80"/>
      <c r="B110" s="80" t="s">
        <v>195</v>
      </c>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201"/>
      <c r="AG110" s="201"/>
      <c r="AH110" s="201"/>
      <c r="AI110" s="201"/>
      <c r="AJ110" s="201"/>
      <c r="AK110" s="201"/>
      <c r="AL110" s="201"/>
      <c r="AM110" s="80"/>
      <c r="AN110" s="80"/>
      <c r="AO110" s="80"/>
      <c r="AP110" s="80"/>
      <c r="AQ110" s="80"/>
      <c r="AR110" s="80"/>
      <c r="AS110" s="80"/>
      <c r="AT110" s="80"/>
      <c r="AU110" s="80"/>
      <c r="AV110" s="80"/>
      <c r="AW110" s="80"/>
      <c r="AX110" s="80"/>
      <c r="AY110" s="80"/>
      <c r="AZ110" s="80"/>
      <c r="BA110" s="80"/>
      <c r="BB110" s="80"/>
      <c r="BC110" s="80"/>
    </row>
    <row r="113" spans="1:55">
      <c r="A113" s="83"/>
      <c r="B113" s="84" t="s">
        <v>125</v>
      </c>
      <c r="C113" s="84"/>
      <c r="D113" s="84" t="s">
        <v>196</v>
      </c>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5"/>
      <c r="AD113" s="85"/>
      <c r="AE113" s="85"/>
      <c r="AF113" s="85"/>
      <c r="AG113" s="85"/>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7"/>
    </row>
    <row r="114" spans="1:55">
      <c r="A114" s="88"/>
      <c r="B114" s="89"/>
      <c r="C114" s="89"/>
      <c r="D114" s="89" t="s">
        <v>126</v>
      </c>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90"/>
      <c r="AD114" s="90"/>
      <c r="AE114" s="90"/>
      <c r="AF114" s="90"/>
      <c r="AG114" s="90"/>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2"/>
    </row>
  </sheetData>
  <sheetProtection formatCells="0" insertHyperlinks="0" selectLockedCells="1"/>
  <mergeCells count="273">
    <mergeCell ref="A2:BC2"/>
    <mergeCell ref="A3:A26"/>
    <mergeCell ref="C3:G3"/>
    <mergeCell ref="H3:BC3"/>
    <mergeCell ref="C4:BC4"/>
    <mergeCell ref="C5:BC5"/>
    <mergeCell ref="B6:B12"/>
    <mergeCell ref="C6:AI12"/>
    <mergeCell ref="AJ6:BC12"/>
    <mergeCell ref="C13:D13"/>
    <mergeCell ref="B18:B20"/>
    <mergeCell ref="C18:BC26"/>
    <mergeCell ref="B21:B26"/>
    <mergeCell ref="E13:BC13"/>
    <mergeCell ref="C14:W14"/>
    <mergeCell ref="X14:AE14"/>
    <mergeCell ref="C16:BC16"/>
    <mergeCell ref="C17:W17"/>
    <mergeCell ref="X17:AE17"/>
    <mergeCell ref="AF17:BC17"/>
    <mergeCell ref="AJ15:AL15"/>
    <mergeCell ref="AM15:AS15"/>
    <mergeCell ref="AT15:AY15"/>
    <mergeCell ref="AF14:BC14"/>
    <mergeCell ref="C15:W15"/>
    <mergeCell ref="X15:AE15"/>
    <mergeCell ref="AF15:AI15"/>
    <mergeCell ref="AZ15:BC15"/>
    <mergeCell ref="A27:B27"/>
    <mergeCell ref="C27:BC27"/>
    <mergeCell ref="A28:A57"/>
    <mergeCell ref="C28:BC28"/>
    <mergeCell ref="B29:B36"/>
    <mergeCell ref="C29:BC36"/>
    <mergeCell ref="B37:B39"/>
    <mergeCell ref="C37:F37"/>
    <mergeCell ref="G37:J37"/>
    <mergeCell ref="M37:P37"/>
    <mergeCell ref="AN37:AO37"/>
    <mergeCell ref="AR37:BC37"/>
    <mergeCell ref="C38:F38"/>
    <mergeCell ref="G38:J38"/>
    <mergeCell ref="M38:P38"/>
    <mergeCell ref="U38:X38"/>
    <mergeCell ref="U37:X37"/>
    <mergeCell ref="AA37:AD37"/>
    <mergeCell ref="AD41:AG41"/>
    <mergeCell ref="R41:S41"/>
    <mergeCell ref="AA38:AD38"/>
    <mergeCell ref="AR40:BC40"/>
    <mergeCell ref="L41:P41"/>
    <mergeCell ref="AM41:BB41"/>
    <mergeCell ref="C39:BC39"/>
    <mergeCell ref="B40:B41"/>
    <mergeCell ref="C40:D40"/>
    <mergeCell ref="E40:G40"/>
    <mergeCell ref="H40:I40"/>
    <mergeCell ref="J40:M40"/>
    <mergeCell ref="AN40:AO40"/>
    <mergeCell ref="T42:BC42"/>
    <mergeCell ref="C41:G41"/>
    <mergeCell ref="I41:J41"/>
    <mergeCell ref="T45:BC45"/>
    <mergeCell ref="C46:I46"/>
    <mergeCell ref="J46:S46"/>
    <mergeCell ref="T46:BC46"/>
    <mergeCell ref="T47:BC47"/>
    <mergeCell ref="C47:I47"/>
    <mergeCell ref="J47:S47"/>
    <mergeCell ref="T44:BC44"/>
    <mergeCell ref="T43:BC43"/>
    <mergeCell ref="U41:Y41"/>
    <mergeCell ref="AA41:AB41"/>
    <mergeCell ref="B42:B53"/>
    <mergeCell ref="C42:I42"/>
    <mergeCell ref="J42:S42"/>
    <mergeCell ref="C43:I43"/>
    <mergeCell ref="J43:S43"/>
    <mergeCell ref="C44:I44"/>
    <mergeCell ref="C45:I45"/>
    <mergeCell ref="J45:S45"/>
    <mergeCell ref="C48:I48"/>
    <mergeCell ref="J48:S48"/>
    <mergeCell ref="J44:S44"/>
    <mergeCell ref="T48:BC48"/>
    <mergeCell ref="J50:S50"/>
    <mergeCell ref="AK54:BC54"/>
    <mergeCell ref="C51:I51"/>
    <mergeCell ref="J51:S51"/>
    <mergeCell ref="T51:BC51"/>
    <mergeCell ref="C52:I52"/>
    <mergeCell ref="J52:S52"/>
    <mergeCell ref="T52:BC52"/>
    <mergeCell ref="T49:BC50"/>
    <mergeCell ref="C49:I49"/>
    <mergeCell ref="C53:I53"/>
    <mergeCell ref="J53:S53"/>
    <mergeCell ref="T53:BC53"/>
    <mergeCell ref="J49:S49"/>
    <mergeCell ref="C50:I50"/>
    <mergeCell ref="AH54:AJ54"/>
    <mergeCell ref="C55:BC55"/>
    <mergeCell ref="C56:BC56"/>
    <mergeCell ref="C57:BC57"/>
    <mergeCell ref="A60:B60"/>
    <mergeCell ref="C60:BC60"/>
    <mergeCell ref="C54:L54"/>
    <mergeCell ref="M54:O54"/>
    <mergeCell ref="P54:Y54"/>
    <mergeCell ref="Z54:AD54"/>
    <mergeCell ref="AE54:AG54"/>
    <mergeCell ref="Q62:R62"/>
    <mergeCell ref="T62:AG62"/>
    <mergeCell ref="AI62:AJ62"/>
    <mergeCell ref="D63:E63"/>
    <mergeCell ref="Z61:AA61"/>
    <mergeCell ref="AC61:BC61"/>
    <mergeCell ref="AL62:BC62"/>
    <mergeCell ref="Q61:X61"/>
    <mergeCell ref="A61:A80"/>
    <mergeCell ref="D61:E61"/>
    <mergeCell ref="G61:L61"/>
    <mergeCell ref="N61:O61"/>
    <mergeCell ref="C65:F65"/>
    <mergeCell ref="B62:B63"/>
    <mergeCell ref="D62:E62"/>
    <mergeCell ref="G62:O62"/>
    <mergeCell ref="C66:F66"/>
    <mergeCell ref="G66:H66"/>
    <mergeCell ref="J66:K66"/>
    <mergeCell ref="M66:S66"/>
    <mergeCell ref="C64:F64"/>
    <mergeCell ref="G64:H64"/>
    <mergeCell ref="J64:K64"/>
    <mergeCell ref="M64:S64"/>
    <mergeCell ref="B67:B73"/>
    <mergeCell ref="C69:BC73"/>
    <mergeCell ref="U65:V65"/>
    <mergeCell ref="AE64:AF64"/>
    <mergeCell ref="AH64:AN64"/>
    <mergeCell ref="AS64:BC64"/>
    <mergeCell ref="AE65:BC65"/>
    <mergeCell ref="AE66:BC66"/>
    <mergeCell ref="U66:V66"/>
    <mergeCell ref="X66:AD66"/>
    <mergeCell ref="AP64:AQ64"/>
    <mergeCell ref="X65:AD65"/>
    <mergeCell ref="U64:V64"/>
    <mergeCell ref="X64:AC64"/>
    <mergeCell ref="D74:E74"/>
    <mergeCell ref="G74:I74"/>
    <mergeCell ref="L74:M74"/>
    <mergeCell ref="O74:S74"/>
    <mergeCell ref="U74:V74"/>
    <mergeCell ref="AD74:AY74"/>
    <mergeCell ref="X74:AB74"/>
    <mergeCell ref="G65:H65"/>
    <mergeCell ref="J65:K65"/>
    <mergeCell ref="M65:S65"/>
    <mergeCell ref="P75:Q75"/>
    <mergeCell ref="S75:AD75"/>
    <mergeCell ref="B76:B77"/>
    <mergeCell ref="C76:BC80"/>
    <mergeCell ref="AF75:AG75"/>
    <mergeCell ref="AI75:BC75"/>
    <mergeCell ref="D75:E75"/>
    <mergeCell ref="G75:N75"/>
    <mergeCell ref="AJ85:AK85"/>
    <mergeCell ref="AM85:AO85"/>
    <mergeCell ref="AG83:AI83"/>
    <mergeCell ref="AJ83:AK83"/>
    <mergeCell ref="AL83:AO83"/>
    <mergeCell ref="AS83:AU83"/>
    <mergeCell ref="AW83:BC83"/>
    <mergeCell ref="L85:V85"/>
    <mergeCell ref="AQ85:BC85"/>
    <mergeCell ref="AG84:AI84"/>
    <mergeCell ref="AJ84:AK84"/>
    <mergeCell ref="AM84:AO84"/>
    <mergeCell ref="AQ84:BC84"/>
    <mergeCell ref="W85:AE85"/>
    <mergeCell ref="I83:J83"/>
    <mergeCell ref="L83:V83"/>
    <mergeCell ref="W83:AE83"/>
    <mergeCell ref="D85:E85"/>
    <mergeCell ref="D84:E84"/>
    <mergeCell ref="F84:H84"/>
    <mergeCell ref="I84:J84"/>
    <mergeCell ref="L84:V84"/>
    <mergeCell ref="W84:AE84"/>
    <mergeCell ref="F85:H85"/>
    <mergeCell ref="I85:J85"/>
    <mergeCell ref="AQ86:BC86"/>
    <mergeCell ref="B87:B88"/>
    <mergeCell ref="C87:BC90"/>
    <mergeCell ref="B89:B90"/>
    <mergeCell ref="D86:E86"/>
    <mergeCell ref="F86:H86"/>
    <mergeCell ref="I86:J86"/>
    <mergeCell ref="L86:V86"/>
    <mergeCell ref="W86:AE86"/>
    <mergeCell ref="AJ86:AK86"/>
    <mergeCell ref="AM86:AO86"/>
    <mergeCell ref="AG85:AI85"/>
    <mergeCell ref="A91:A94"/>
    <mergeCell ref="D91:E91"/>
    <mergeCell ref="G91:N91"/>
    <mergeCell ref="P91:Q91"/>
    <mergeCell ref="S91:Z91"/>
    <mergeCell ref="C93:W93"/>
    <mergeCell ref="I94:J94"/>
    <mergeCell ref="L94:W94"/>
    <mergeCell ref="AG86:AI86"/>
    <mergeCell ref="AH94:AM94"/>
    <mergeCell ref="A81:A90"/>
    <mergeCell ref="C81:BC81"/>
    <mergeCell ref="D82:E82"/>
    <mergeCell ref="F82:H82"/>
    <mergeCell ref="I82:J82"/>
    <mergeCell ref="L82:V82"/>
    <mergeCell ref="W82:AE82"/>
    <mergeCell ref="AG82:AI82"/>
    <mergeCell ref="AJ82:AK82"/>
    <mergeCell ref="AM82:AO82"/>
    <mergeCell ref="AQ82:BC82"/>
    <mergeCell ref="D83:E83"/>
    <mergeCell ref="F83:H83"/>
    <mergeCell ref="AN94:AP94"/>
    <mergeCell ref="X94:AD94"/>
    <mergeCell ref="AE94:AG94"/>
    <mergeCell ref="D94:E94"/>
    <mergeCell ref="F94:H94"/>
    <mergeCell ref="AK91:BB91"/>
    <mergeCell ref="C92:T92"/>
    <mergeCell ref="U92:W92"/>
    <mergeCell ref="Y92:Z92"/>
    <mergeCell ref="AB92:BC92"/>
    <mergeCell ref="AB91:AC91"/>
    <mergeCell ref="AE91:AI91"/>
    <mergeCell ref="A95:A103"/>
    <mergeCell ref="C95:D95"/>
    <mergeCell ref="E95:BC95"/>
    <mergeCell ref="C96:D96"/>
    <mergeCell ref="E96:BC96"/>
    <mergeCell ref="C97:W97"/>
    <mergeCell ref="B100:BC100"/>
    <mergeCell ref="C101:W101"/>
    <mergeCell ref="X101:AD101"/>
    <mergeCell ref="AE101:BC101"/>
    <mergeCell ref="C102:W102"/>
    <mergeCell ref="X102:AD102"/>
    <mergeCell ref="AE102:BC102"/>
    <mergeCell ref="C103:W103"/>
    <mergeCell ref="X103:AD103"/>
    <mergeCell ref="AE103:BC103"/>
    <mergeCell ref="X97:AD97"/>
    <mergeCell ref="AE97:BC97"/>
    <mergeCell ref="C98:W98"/>
    <mergeCell ref="X98:AD98"/>
    <mergeCell ref="AE98:BC98"/>
    <mergeCell ref="C99:W99"/>
    <mergeCell ref="X99:AD99"/>
    <mergeCell ref="AE99:BC99"/>
    <mergeCell ref="A104:B104"/>
    <mergeCell ref="C104:W104"/>
    <mergeCell ref="X104:BC104"/>
    <mergeCell ref="A105:A107"/>
    <mergeCell ref="B105:J105"/>
    <mergeCell ref="K105:N105"/>
    <mergeCell ref="O105:AD105"/>
    <mergeCell ref="AH105:BC105"/>
    <mergeCell ref="C106:BC106"/>
    <mergeCell ref="C107:BC107"/>
  </mergeCells>
  <phoneticPr fontId="55"/>
  <conditionalFormatting sqref="C3">
    <cfRule type="containsBlanks" dxfId="87" priority="1" stopIfTrue="1">
      <formula>LEN(TRIM(C3))=0</formula>
    </cfRule>
  </conditionalFormatting>
  <conditionalFormatting sqref="C6">
    <cfRule type="expression" dxfId="86" priority="2" stopIfTrue="1">
      <formula>AND($C$6:$AI$12="")</formula>
    </cfRule>
  </conditionalFormatting>
  <conditionalFormatting sqref="C18">
    <cfRule type="expression" dxfId="85" priority="3" stopIfTrue="1">
      <formula>AND($C$18:$BC$24="")</formula>
    </cfRule>
  </conditionalFormatting>
  <conditionalFormatting sqref="C28">
    <cfRule type="expression" dxfId="84" priority="4" stopIfTrue="1">
      <formula>AND(C28="",C29:BC35="")</formula>
    </cfRule>
  </conditionalFormatting>
  <conditionalFormatting sqref="C29">
    <cfRule type="expression" dxfId="83" priority="5" stopIfTrue="1">
      <formula>AND($C$28="",$C$29:$BC$36="")</formula>
    </cfRule>
  </conditionalFormatting>
  <conditionalFormatting sqref="C104">
    <cfRule type="containsBlanks" dxfId="82" priority="6" stopIfTrue="1">
      <formula>LEN(TRIM(C104))=0</formula>
    </cfRule>
  </conditionalFormatting>
  <conditionalFormatting sqref="C54:L54">
    <cfRule type="expression" dxfId="81" priority="7" stopIfTrue="1">
      <formula>AND(C54="",P54="",AE54="")</formula>
    </cfRule>
  </conditionalFormatting>
  <conditionalFormatting sqref="C92:T92">
    <cfRule type="expression" dxfId="80" priority="8" stopIfTrue="1">
      <formula>AND($C$92="",$Y$92="")</formula>
    </cfRule>
  </conditionalFormatting>
  <conditionalFormatting sqref="C14:W15">
    <cfRule type="containsBlanks" dxfId="79" priority="9" stopIfTrue="1">
      <formula>LEN(TRIM(C14))=0</formula>
    </cfRule>
  </conditionalFormatting>
  <conditionalFormatting sqref="C17:W17">
    <cfRule type="containsBlanks" dxfId="78" priority="32" stopIfTrue="1">
      <formula>LEN(TRIM(C3))=0</formula>
    </cfRule>
  </conditionalFormatting>
  <conditionalFormatting sqref="C97:W99">
    <cfRule type="expression" dxfId="77" priority="10" stopIfTrue="1">
      <formula>AND($C$96="",$C$97="")</formula>
    </cfRule>
  </conditionalFormatting>
  <conditionalFormatting sqref="C99:W99">
    <cfRule type="containsBlanks" dxfId="76" priority="11" stopIfTrue="1">
      <formula>LEN(TRIM(C99))=0</formula>
    </cfRule>
  </conditionalFormatting>
  <conditionalFormatting sqref="C4:BC5">
    <cfRule type="containsBlanks" dxfId="75" priority="28" stopIfTrue="1">
      <formula>LEN(TRIM(C3))=0</formula>
    </cfRule>
  </conditionalFormatting>
  <conditionalFormatting sqref="C55:BC55">
    <cfRule type="containsBlanks" dxfId="74" priority="12" stopIfTrue="1">
      <formula>LEN(TRIM(C55))=0</formula>
    </cfRule>
  </conditionalFormatting>
  <conditionalFormatting sqref="C57:BC57">
    <cfRule type="containsBlanks" dxfId="73" priority="13" stopIfTrue="1">
      <formula>LEN(TRIM(C57))=0</formula>
    </cfRule>
  </conditionalFormatting>
  <conditionalFormatting sqref="C69:BC73">
    <cfRule type="containsBlanks" dxfId="72" priority="14" stopIfTrue="1">
      <formula>LEN(TRIM(C69))=0</formula>
    </cfRule>
  </conditionalFormatting>
  <conditionalFormatting sqref="D61:E61">
    <cfRule type="expression" dxfId="71" priority="15" stopIfTrue="1">
      <formula>AND(D61="",N61="",Z61="",D62="",Q62="",AI62="",D63="")</formula>
    </cfRule>
  </conditionalFormatting>
  <conditionalFormatting sqref="D62:E62">
    <cfRule type="expression" dxfId="70" priority="16" stopIfTrue="1">
      <formula>AND(D61="",N61="",Z61="",D62="",Q62="",AI62="",D63="")</formula>
    </cfRule>
  </conditionalFormatting>
  <conditionalFormatting sqref="D63:E63">
    <cfRule type="expression" dxfId="69" priority="17" stopIfTrue="1">
      <formula>AND(D61="",N61="",Z61="",D62="",Q62="",AI62="",D63="")</formula>
    </cfRule>
  </conditionalFormatting>
  <conditionalFormatting sqref="D74:E74">
    <cfRule type="expression" dxfId="68" priority="18" stopIfTrue="1">
      <formula>AND(D74="",L74="",U74="",AD74="")</formula>
    </cfRule>
  </conditionalFormatting>
  <conditionalFormatting sqref="D75:E75">
    <cfRule type="expression" dxfId="67" priority="19" stopIfTrue="1">
      <formula>IF(OR(D74="●",U74="●",AD74&lt;&gt;""),AND(D75="",P75="",AF75=""))</formula>
    </cfRule>
  </conditionalFormatting>
  <conditionalFormatting sqref="D82:E86">
    <cfRule type="expression" dxfId="66" priority="20" stopIfTrue="1">
      <formula>AND(D82="有",I82="無")</formula>
    </cfRule>
  </conditionalFormatting>
  <conditionalFormatting sqref="D91:E91">
    <cfRule type="expression" dxfId="65" priority="21" stopIfTrue="1">
      <formula>AND(D91="",P91="",AB91="",AK91="")</formula>
    </cfRule>
  </conditionalFormatting>
  <conditionalFormatting sqref="D94:E94">
    <cfRule type="expression" dxfId="64" priority="22" stopIfTrue="1">
      <formula>AND(D94="可",I94="否")</formula>
    </cfRule>
    <cfRule type="expression" dxfId="63" priority="23" stopIfTrue="1">
      <formula>AND(D94="有",I94="無")</formula>
    </cfRule>
  </conditionalFormatting>
  <conditionalFormatting sqref="E13">
    <cfRule type="containsBlanks" dxfId="62" priority="29" stopIfTrue="1">
      <formula>LEN(TRIM(C3))=0</formula>
    </cfRule>
  </conditionalFormatting>
  <conditionalFormatting sqref="E95">
    <cfRule type="expression" dxfId="61" priority="24" stopIfTrue="1">
      <formula>$E$95=""</formula>
    </cfRule>
  </conditionalFormatting>
  <conditionalFormatting sqref="E40:G40">
    <cfRule type="expression" dxfId="60" priority="25" stopIfTrue="1">
      <formula>AND(E40="",AN40="")</formula>
    </cfRule>
  </conditionalFormatting>
  <conditionalFormatting sqref="G37:J38">
    <cfRule type="expression" dxfId="59" priority="26" stopIfTrue="1">
      <formula>AND(G37="",M37="",U37="",AA37="",AN37="")</formula>
    </cfRule>
  </conditionalFormatting>
  <conditionalFormatting sqref="H3">
    <cfRule type="containsBlanks" dxfId="58" priority="27" stopIfTrue="1">
      <formula>LEN(TRIM(C3))=0</formula>
    </cfRule>
  </conditionalFormatting>
  <conditionalFormatting sqref="I64:I66">
    <cfRule type="expression" dxfId="57" priority="34" stopIfTrue="1">
      <formula>AND($J$62="",$S$62="",$AD$62="",$AO$62="",$J$64="",$S$64="",$J$65="",$S$65="")</formula>
    </cfRule>
  </conditionalFormatting>
  <conditionalFormatting sqref="I41:J41">
    <cfRule type="expression" dxfId="56" priority="35" stopIfTrue="1">
      <formula>AND(I41="",R41="",AA41="",AM41="")</formula>
    </cfRule>
  </conditionalFormatting>
  <conditionalFormatting sqref="I82:J83">
    <cfRule type="expression" dxfId="55" priority="36" stopIfTrue="1">
      <formula>AND(D82="有",I82="無")</formula>
    </cfRule>
  </conditionalFormatting>
  <conditionalFormatting sqref="I84:J84">
    <cfRule type="expression" dxfId="54" priority="37" stopIfTrue="1">
      <formula>AND(D84="有",I84="無")</formula>
    </cfRule>
  </conditionalFormatting>
  <conditionalFormatting sqref="I85:J86">
    <cfRule type="expression" dxfId="53" priority="38" stopIfTrue="1">
      <formula>AND(D85="有",I85="無")</formula>
    </cfRule>
  </conditionalFormatting>
  <conditionalFormatting sqref="I94:J94">
    <cfRule type="expression" dxfId="52" priority="39" stopIfTrue="1">
      <formula>AND(D94="可",I94="否")</formula>
    </cfRule>
    <cfRule type="expression" dxfId="51" priority="40" stopIfTrue="1">
      <formula>AND(D94="有",I94="無")</formula>
    </cfRule>
  </conditionalFormatting>
  <conditionalFormatting sqref="J64:K64">
    <cfRule type="expression" priority="41" stopIfTrue="1">
      <formula>AND(D61="",N61="",Z61="",D62="",Q62="",AI62="",D63="")</formula>
    </cfRule>
    <cfRule type="expression" dxfId="50" priority="42" stopIfTrue="1">
      <formula>IF(OR(D61="●",N61="●",Z61="●",D62="●"),AND(J64="",U64="",AE64="",AP64="",J65="",U65=""))</formula>
    </cfRule>
  </conditionalFormatting>
  <conditionalFormatting sqref="J65:K65">
    <cfRule type="expression" dxfId="49" priority="43" stopIfTrue="1">
      <formula>IF(OR(D61="●",N61="●",Z61="●",D62="●",AI62="●"),AND(J64="",U64="",AE64="",AP64="",J65="",U65="",J65="",U65=""))</formula>
    </cfRule>
  </conditionalFormatting>
  <conditionalFormatting sqref="J66:K66">
    <cfRule type="expression" dxfId="48" priority="44" stopIfTrue="1">
      <formula>IF(OR(D61&lt;&gt;"",Q62&lt;&gt;""),IF(J66="",U66=""))</formula>
    </cfRule>
  </conditionalFormatting>
  <conditionalFormatting sqref="L74:M74">
    <cfRule type="expression" dxfId="47" priority="45" stopIfTrue="1">
      <formula>AND(D74="",L74="",U74="",AD74="")</formula>
    </cfRule>
  </conditionalFormatting>
  <conditionalFormatting sqref="M37:M38">
    <cfRule type="expression" dxfId="46" priority="46" stopIfTrue="1">
      <formula>AND(G37="",M37="",U37="",AA37="",AN37="")</formula>
    </cfRule>
  </conditionalFormatting>
  <conditionalFormatting sqref="N61:O61">
    <cfRule type="expression" dxfId="45" priority="47" stopIfTrue="1">
      <formula>AND(D61="",N61="",Z61="",D62="",Q62="",AI62="",D63="")</formula>
    </cfRule>
  </conditionalFormatting>
  <conditionalFormatting sqref="P75:Q75">
    <cfRule type="expression" dxfId="44" priority="48" stopIfTrue="1">
      <formula>IF(OR(D74="●",U74="●",AD74&lt;&gt;""),AND(D75="",P75="",AF75=""))</formula>
    </cfRule>
  </conditionalFormatting>
  <conditionalFormatting sqref="P91:Q91">
    <cfRule type="expression" dxfId="43" priority="49" stopIfTrue="1">
      <formula>AND(D91="",P91="",AB91="",AK91="")</formula>
    </cfRule>
  </conditionalFormatting>
  <conditionalFormatting sqref="P54:Y54">
    <cfRule type="expression" dxfId="42" priority="50" stopIfTrue="1">
      <formula>AND(C54="",P54="",AE54="")</formula>
    </cfRule>
  </conditionalFormatting>
  <conditionalFormatting sqref="Q62:R62">
    <cfRule type="expression" dxfId="41" priority="51" stopIfTrue="1">
      <formula>AND(D61="",N61="",Z61="",D62="",Q62="",AI62="",D63="")</formula>
    </cfRule>
  </conditionalFormatting>
  <conditionalFormatting sqref="R41:S41">
    <cfRule type="expression" dxfId="40" priority="52" stopIfTrue="1">
      <formula>AND(I41="",R41="",AA41="",AM41="")</formula>
    </cfRule>
  </conditionalFormatting>
  <conditionalFormatting sqref="T64:T66">
    <cfRule type="expression" dxfId="39" priority="53" stopIfTrue="1">
      <formula>AND($J$62="",$S$62="",$AD$62="",$AO$62="",$J$64="",$S$64="",$J$65="",$S$65="")</formula>
    </cfRule>
  </conditionalFormatting>
  <conditionalFormatting sqref="U37:U38">
    <cfRule type="expression" dxfId="38" priority="54" stopIfTrue="1">
      <formula>AND(G37="",M37="",U37="",AA37="",AN37="")</formula>
    </cfRule>
  </conditionalFormatting>
  <conditionalFormatting sqref="U64:V64">
    <cfRule type="expression" dxfId="37" priority="55" stopIfTrue="1">
      <formula>IF(OR(D61="●",N61="●",Z61="●",D62="●"),AND(J64="",U64="",AE64="",AP64="",J65="",U65=""))</formula>
    </cfRule>
  </conditionalFormatting>
  <conditionalFormatting sqref="U65:V65">
    <cfRule type="expression" dxfId="36" priority="56" stopIfTrue="1">
      <formula>IF(OR(D61="●",N61="●",Z61="●",D62="●",AI62="●"),AND(J64="",U64="",AE64="",AP64="",J65="",U65="",J65="",U65=""))</formula>
    </cfRule>
  </conditionalFormatting>
  <conditionalFormatting sqref="U66:V66">
    <cfRule type="expression" dxfId="35" priority="57" stopIfTrue="1">
      <formula>IF(OR(D61&lt;&gt;"",Q62&lt;&gt;""),IF(J66="",U66=""))</formula>
    </cfRule>
  </conditionalFormatting>
  <conditionalFormatting sqref="U74:V74">
    <cfRule type="expression" dxfId="34" priority="58" stopIfTrue="1">
      <formula>AND(D74="",L74="",U74="",AD74="")</formula>
    </cfRule>
  </conditionalFormatting>
  <conditionalFormatting sqref="W65:X66">
    <cfRule type="expression" dxfId="33" priority="59" stopIfTrue="1">
      <formula>AND($J$62="",$S$62="",$AD$62="",$AO$62="",$J$64="",$S$64="",$J$65="",$S$65="")</formula>
    </cfRule>
  </conditionalFormatting>
  <conditionalFormatting sqref="X94:AD94">
    <cfRule type="expression" dxfId="32" priority="60" stopIfTrue="1">
      <formula>AND($I$94="",$X$94="",$AH$94="")</formula>
    </cfRule>
  </conditionalFormatting>
  <conditionalFormatting sqref="Y92:Z92">
    <cfRule type="expression" dxfId="31" priority="62" stopIfTrue="1">
      <formula>AND($C$92="",$Y$92="")</formula>
    </cfRule>
  </conditionalFormatting>
  <conditionalFormatting sqref="Z61:AA61">
    <cfRule type="expression" dxfId="30" priority="63" stopIfTrue="1">
      <formula>AND(D61="",N61="",Z61="",D62="",Q62="",AI62="",D63="")</formula>
    </cfRule>
  </conditionalFormatting>
  <conditionalFormatting sqref="AA37:AA38">
    <cfRule type="expression" dxfId="29" priority="64" stopIfTrue="1">
      <formula>AND(G37="",M37="",U37="",AA37="",AN37="")</formula>
    </cfRule>
  </conditionalFormatting>
  <conditionalFormatting sqref="AA41:AB41">
    <cfRule type="expression" dxfId="28" priority="65" stopIfTrue="1">
      <formula>AND(I41="",R41="",AA41="",AM41="")</formula>
    </cfRule>
  </conditionalFormatting>
  <conditionalFormatting sqref="AB91:AC91">
    <cfRule type="expression" dxfId="27" priority="66" stopIfTrue="1">
      <formula>AND(D91="",P91="",AB91="",AK91="")</formula>
    </cfRule>
  </conditionalFormatting>
  <conditionalFormatting sqref="AD64">
    <cfRule type="expression" dxfId="26" priority="67" stopIfTrue="1">
      <formula>AND($J$62="",$S$62="",$AD$62="",$AO$62="",$J$64="",$S$64="",$J$65="",$S$65="")</formula>
    </cfRule>
  </conditionalFormatting>
  <conditionalFormatting sqref="AE65">
    <cfRule type="expression" dxfId="25" priority="69" stopIfTrue="1">
      <formula>AND($J$62="",$S$62="",$AD$62="",$AO$62="",$J$64="",$S$64="",$J$65="",$S$65="")</formula>
    </cfRule>
  </conditionalFormatting>
  <conditionalFormatting sqref="AE64:AF64">
    <cfRule type="expression" dxfId="24" priority="70" stopIfTrue="1">
      <formula>IF(OR(D61="●",N61="●",Z61="●",D62="●"),AND(J64="",U64="",AE64="",AP64="",J65="",U65=""))</formula>
    </cfRule>
  </conditionalFormatting>
  <conditionalFormatting sqref="AE97:BC98">
    <cfRule type="containsBlanks" dxfId="23" priority="71" stopIfTrue="1">
      <formula>LEN(TRIM(AE97))=0</formula>
    </cfRule>
  </conditionalFormatting>
  <conditionalFormatting sqref="AF75:AG75">
    <cfRule type="expression" dxfId="22" priority="72" stopIfTrue="1">
      <formula>IF(OR(D74="●",U74="●",AD74&lt;&gt;""),AND(D75="",P75="",AF75=""))</formula>
    </cfRule>
  </conditionalFormatting>
  <conditionalFormatting sqref="AF15:AI15">
    <cfRule type="containsBlanks" dxfId="21" priority="30" stopIfTrue="1">
      <formula>LEN(TRIM(C3))=0</formula>
    </cfRule>
  </conditionalFormatting>
  <conditionalFormatting sqref="AF14:BC14">
    <cfRule type="containsBlanks" dxfId="20" priority="73" stopIfTrue="1">
      <formula>LEN(TRIM(AF14))=0</formula>
    </cfRule>
  </conditionalFormatting>
  <conditionalFormatting sqref="AF17:BC17">
    <cfRule type="containsBlanks" dxfId="19" priority="33" stopIfTrue="1">
      <formula>LEN(TRIM(C3))=0</formula>
    </cfRule>
  </conditionalFormatting>
  <conditionalFormatting sqref="AG82:AI82">
    <cfRule type="expression" dxfId="18" priority="74" stopIfTrue="1">
      <formula>AND(AG82="有",AM82="無")</formula>
    </cfRule>
  </conditionalFormatting>
  <conditionalFormatting sqref="AG83:AI83">
    <cfRule type="expression" dxfId="17" priority="75" stopIfTrue="1">
      <formula>AND(AG83="可",AL83="不可",AS83="無")</formula>
    </cfRule>
  </conditionalFormatting>
  <conditionalFormatting sqref="AG84:AI86">
    <cfRule type="expression" dxfId="16" priority="76" stopIfTrue="1">
      <formula>AND(AG84="有",AM84="無")</formula>
    </cfRule>
  </conditionalFormatting>
  <conditionalFormatting sqref="AH94:AM94">
    <cfRule type="expression" dxfId="15" priority="61" stopIfTrue="1">
      <formula>AND($I$94="",$X$94="",$AH$94="")</formula>
    </cfRule>
  </conditionalFormatting>
  <conditionalFormatting sqref="AI62:AJ62">
    <cfRule type="expression" dxfId="14" priority="77" stopIfTrue="1">
      <formula>AND(D61="",N61="",Z61="",D62="",Q62="",AI62="",D63="")</formula>
    </cfRule>
  </conditionalFormatting>
  <conditionalFormatting sqref="AL83:AO83">
    <cfRule type="expression" dxfId="13" priority="78" stopIfTrue="1">
      <formula>AND(AG83="可",AL83="不可",AS83="無")</formula>
    </cfRule>
  </conditionalFormatting>
  <conditionalFormatting sqref="AM41">
    <cfRule type="expression" dxfId="12" priority="79" stopIfTrue="1">
      <formula>AND(I41="",R41="",AA41="",AM41="")</formula>
    </cfRule>
  </conditionalFormatting>
  <conditionalFormatting sqref="AM82:AO82">
    <cfRule type="expression" dxfId="11" priority="80" stopIfTrue="1">
      <formula>AND(AG82="有",AM82="無")</formula>
    </cfRule>
  </conditionalFormatting>
  <conditionalFormatting sqref="AM84:AO86">
    <cfRule type="expression" dxfId="10" priority="81" stopIfTrue="1">
      <formula>AND(AG84="有",AM84="無")</formula>
    </cfRule>
  </conditionalFormatting>
  <conditionalFormatting sqref="AN37:AO37">
    <cfRule type="expression" dxfId="9" priority="82" stopIfTrue="1">
      <formula>AND(G37="",M37="",U37="",AA37="",AN37="")</formula>
    </cfRule>
  </conditionalFormatting>
  <conditionalFormatting sqref="AN40:AO40">
    <cfRule type="expression" dxfId="8" priority="83" stopIfTrue="1">
      <formula>AND(E40="",AN40="")</formula>
    </cfRule>
  </conditionalFormatting>
  <conditionalFormatting sqref="AO64">
    <cfRule type="expression" dxfId="7" priority="68" stopIfTrue="1">
      <formula>AND($J$62="",$S$62="",$AD$62="",$AO$62="",$J$64="",$S$64="",$J$65="",$S$65="")</formula>
    </cfRule>
  </conditionalFormatting>
  <conditionalFormatting sqref="AP64:AQ64">
    <cfRule type="expression" dxfId="6" priority="84" stopIfTrue="1">
      <formula>IF(OR(D61="●",N61="●",Z61="●",D62="●"),AND(J64="",U64="",AE64="",AP64="",J65="",U65=""))</formula>
    </cfRule>
  </conditionalFormatting>
  <conditionalFormatting sqref="AS83:AU83">
    <cfRule type="expression" dxfId="5" priority="85" stopIfTrue="1">
      <formula>AND(AG83="可",AL83="不可",AS83="無")</formula>
    </cfRule>
  </conditionalFormatting>
  <conditionalFormatting sqref="AT15">
    <cfRule type="containsBlanks" dxfId="4" priority="31" stopIfTrue="1">
      <formula>LEN(TRIM(C3))=0</formula>
    </cfRule>
  </conditionalFormatting>
  <dataValidations count="14">
    <dataValidation type="list" allowBlank="1" showInputMessage="1" showErrorMessage="1" sqref="Z61:AA61 Y92:Z92 U74:V74 U64:U66 R41:S41 Q62:R62 P91:Q91 P75:Q75 N61:O61 L74:M74 J64:J66 I41:J41 D61:E63 D74:E75 D91:E91 AP64 AN37:AO37 AN40:AO40 AI62:AJ62 AF75:AG75 AE64 AB91:AC91 AA41:AB41" xr:uid="{00000000-0002-0000-0100-000000000000}">
      <formula1>"●,"</formula1>
    </dataValidation>
    <dataValidation allowBlank="1" showInputMessage="1" showErrorMessage="1" prompt="実習先が所在地と異なる場合はご記入ください" sqref="C56:BC56" xr:uid="{00000000-0002-0000-0100-000001000000}"/>
    <dataValidation allowBlank="1" showInputMessage="1" showErrorMessage="1" prompt="マッチング無の際に延長する場合は、延長時の締切日についてご記入下さい。" sqref="AH94:AM94 X94:AD94" xr:uid="{00000000-0002-0000-0100-000002000000}"/>
    <dataValidation allowBlank="1" showInputMessage="1" showErrorMessage="1" sqref="H3 C3 C14:W15 AF14:BC14" xr:uid="{00000000-0002-0000-0100-000011000000}"/>
    <dataValidation type="list" allowBlank="1" showInputMessage="1" showErrorMessage="1" sqref="D82:E86 AG82:AI82 AG84:AI86" xr:uid="{00000000-0002-0000-0100-000012000000}">
      <formula1>"有,"</formula1>
    </dataValidation>
    <dataValidation type="list" allowBlank="1" showInputMessage="1" showErrorMessage="1" sqref="D94:E94 AG83:AI83" xr:uid="{00000000-0002-0000-0100-000017000000}">
      <formula1>"可,"</formula1>
    </dataValidation>
    <dataValidation type="list" allowBlank="1" showInputMessage="1" showErrorMessage="1" sqref="AL83:AO83" xr:uid="{00000000-0002-0000-0100-00002D000000}">
      <formula1>"不可,"</formula1>
    </dataValidation>
    <dataValidation type="list" allowBlank="1" showInputMessage="1" showErrorMessage="1" sqref="I82:J86 AS83:AU83 AM82:AO82 AM84:AO86" xr:uid="{00000000-0002-0000-0100-000032000000}">
      <formula1>"無,"</formula1>
    </dataValidation>
    <dataValidation allowBlank="1" showErrorMessage="1" sqref="C104 X104 E96" xr:uid="{00000000-0002-0000-0100-000064000000}"/>
    <dataValidation allowBlank="1" showErrorMessage="1" prompt="インターンシップでの事務連絡、書類送付等をさせて頂く際のご担当者名をご記入ください。_x000a_学校担当者・フォーラム事務局担当のみ使用させていただきます。_x000a_（学生へは受入れが決定するまで公開をいたしません）" sqref="C103:W103" xr:uid="{00000000-0002-0000-0100-000065000000}"/>
    <dataValidation allowBlank="1" showInputMessage="1" showErrorMessage="1" prompt="インターンシップでの担当者名をご記入ください。_x000a_学校担当者・フォーラム事務局担当のみ使用させていただきます。_x000a_（学生へは受入れが決定するまで公開をいたしません）" sqref="C97:W97" xr:uid="{00000000-0002-0000-0100-000068000000}"/>
    <dataValidation type="whole" allowBlank="1" showInputMessage="1" showErrorMessage="1" error="実習日数は原則として、5日間以上です" sqref="E40:G40" xr:uid="{00000000-0002-0000-0100-000075000000}">
      <formula1>5</formula1>
      <formula2>15</formula2>
    </dataValidation>
    <dataValidation allowBlank="1" showInputMessage="1" showErrorMessage="1" prompt="スペースは入れずに半角にて入力ください (例：802-0082）" sqref="E13" xr:uid="{00000000-0002-0000-0100-00007D000000}"/>
    <dataValidation type="list" allowBlank="1" showInputMessage="1" showErrorMessage="1" sqref="I94:J94" xr:uid="{00000000-0002-0000-0100-000093000000}">
      <formula1>"否,"</formula1>
    </dataValidation>
  </dataValidations>
  <hyperlinks>
    <hyperlink ref="O105" r:id="rId1" xr:uid="{00000000-0004-0000-0100-000000000000}"/>
    <hyperlink ref="P105" r:id="rId2" display="mailto:info-jinzai@kpec.or.jp" xr:uid="{00000000-0004-0000-0100-000001000000}"/>
    <hyperlink ref="Q105" r:id="rId3" display="mailto:info-jinzai@kpec.or.jp" xr:uid="{00000000-0004-0000-0100-000002000000}"/>
    <hyperlink ref="R105" r:id="rId4" display="mailto:info-jinzai@kpec.or.jp" xr:uid="{00000000-0004-0000-0100-000003000000}"/>
    <hyperlink ref="S105" r:id="rId5" display="mailto:info-jinzai@kpec.or.jp" xr:uid="{00000000-0004-0000-0100-000004000000}"/>
    <hyperlink ref="T105" r:id="rId6" display="mailto:info-jinzai@kpec.or.jp" xr:uid="{00000000-0004-0000-0100-000005000000}"/>
    <hyperlink ref="U105" r:id="rId7" display="mailto:info-jinzai@kpec.or.jp" xr:uid="{00000000-0004-0000-0100-000006000000}"/>
    <hyperlink ref="V105" r:id="rId8" display="mailto:info-jinzai@kpec.or.jp" xr:uid="{00000000-0004-0000-0100-000007000000}"/>
    <hyperlink ref="W105" r:id="rId9" display="mailto:info-jinzai@kpec.or.jp" xr:uid="{00000000-0004-0000-0100-000008000000}"/>
    <hyperlink ref="X105" r:id="rId10" display="mailto:info-jinzai@kpec.or.jp" xr:uid="{00000000-0004-0000-0100-000009000000}"/>
    <hyperlink ref="Y105" r:id="rId11" display="mailto:info-jinzai@kpec.or.jp" xr:uid="{00000000-0004-0000-0100-00000A000000}"/>
    <hyperlink ref="Z105" r:id="rId12" display="mailto:info-jinzai@kpec.or.jp" xr:uid="{00000000-0004-0000-0100-00000B000000}"/>
    <hyperlink ref="AA105" r:id="rId13" display="mailto:info-jinzai@kpec.or.jp" xr:uid="{00000000-0004-0000-0100-00000C000000}"/>
    <hyperlink ref="AB105" r:id="rId14" display="mailto:info-jinzai@kpec.or.jp" xr:uid="{00000000-0004-0000-0100-00000D000000}"/>
    <hyperlink ref="AC105" r:id="rId15" display="mailto:info-jinzai@kpec.or.jp" xr:uid="{00000000-0004-0000-0100-00000E000000}"/>
    <hyperlink ref="AD105" r:id="rId16" display="mailto:info-jinzai@kpec.or.jp" xr:uid="{00000000-0004-0000-0100-00000F000000}"/>
    <hyperlink ref="C16" r:id="rId17" xr:uid="{00000000-0004-0000-0100-000010000000}"/>
    <hyperlink ref="D16" r:id="rId18" display="http://www.mcon.co.jp/" xr:uid="{00000000-0004-0000-0100-000011000000}"/>
    <hyperlink ref="E16" r:id="rId19" display="http://www.mcon.co.jp/" xr:uid="{00000000-0004-0000-0100-000012000000}"/>
    <hyperlink ref="F16" r:id="rId20" display="http://www.mcon.co.jp/" xr:uid="{00000000-0004-0000-0100-000013000000}"/>
    <hyperlink ref="G16" r:id="rId21" display="http://www.mcon.co.jp/" xr:uid="{00000000-0004-0000-0100-000014000000}"/>
    <hyperlink ref="H16" r:id="rId22" display="http://www.mcon.co.jp/" xr:uid="{00000000-0004-0000-0100-000015000000}"/>
    <hyperlink ref="I16" r:id="rId23" display="http://www.mcon.co.jp/" xr:uid="{00000000-0004-0000-0100-000016000000}"/>
    <hyperlink ref="J16" r:id="rId24" display="http://www.mcon.co.jp/" xr:uid="{00000000-0004-0000-0100-000017000000}"/>
    <hyperlink ref="K16" r:id="rId25" display="http://www.mcon.co.jp/" xr:uid="{00000000-0004-0000-0100-000018000000}"/>
    <hyperlink ref="L16" r:id="rId26" display="http://www.mcon.co.jp/" xr:uid="{00000000-0004-0000-0100-000019000000}"/>
    <hyperlink ref="M16" r:id="rId27" display="http://www.mcon.co.jp/" xr:uid="{00000000-0004-0000-0100-00001A000000}"/>
    <hyperlink ref="N16" r:id="rId28" display="http://www.mcon.co.jp/" xr:uid="{00000000-0004-0000-0100-00001B000000}"/>
    <hyperlink ref="O16" r:id="rId29" display="http://www.mcon.co.jp/" xr:uid="{00000000-0004-0000-0100-00001C000000}"/>
    <hyperlink ref="P16" r:id="rId30" display="http://www.mcon.co.jp/" xr:uid="{00000000-0004-0000-0100-00001D000000}"/>
    <hyperlink ref="Q16" r:id="rId31" display="http://www.mcon.co.jp/" xr:uid="{00000000-0004-0000-0100-00001E000000}"/>
    <hyperlink ref="R16" r:id="rId32" display="http://www.mcon.co.jp/" xr:uid="{00000000-0004-0000-0100-00001F000000}"/>
    <hyperlink ref="S16" r:id="rId33" display="http://www.mcon.co.jp/" xr:uid="{00000000-0004-0000-0100-000020000000}"/>
    <hyperlink ref="T16" r:id="rId34" display="http://www.mcon.co.jp/" xr:uid="{00000000-0004-0000-0100-000021000000}"/>
    <hyperlink ref="U16" r:id="rId35" display="http://www.mcon.co.jp/" xr:uid="{00000000-0004-0000-0100-000022000000}"/>
    <hyperlink ref="V16" r:id="rId36" display="http://www.mcon.co.jp/" xr:uid="{00000000-0004-0000-0100-000023000000}"/>
    <hyperlink ref="W16" r:id="rId37" display="http://www.mcon.co.jp/" xr:uid="{00000000-0004-0000-0100-000024000000}"/>
    <hyperlink ref="X16" r:id="rId38" display="http://www.mcon.co.jp/" xr:uid="{00000000-0004-0000-0100-000025000000}"/>
    <hyperlink ref="Y16" r:id="rId39" display="http://www.mcon.co.jp/" xr:uid="{00000000-0004-0000-0100-000026000000}"/>
    <hyperlink ref="Z16" r:id="rId40" display="http://www.mcon.co.jp/" xr:uid="{00000000-0004-0000-0100-000027000000}"/>
    <hyperlink ref="AA16" r:id="rId41" display="http://www.mcon.co.jp/" xr:uid="{00000000-0004-0000-0100-000028000000}"/>
    <hyperlink ref="AB16" r:id="rId42" display="http://www.mcon.co.jp/" xr:uid="{00000000-0004-0000-0100-000029000000}"/>
    <hyperlink ref="AC16" r:id="rId43" display="http://www.mcon.co.jp/" xr:uid="{00000000-0004-0000-0100-00002A000000}"/>
    <hyperlink ref="AD16" r:id="rId44" display="http://www.mcon.co.jp/" xr:uid="{00000000-0004-0000-0100-00002B000000}"/>
    <hyperlink ref="AE16" r:id="rId45" display="http://www.mcon.co.jp/" xr:uid="{00000000-0004-0000-0100-00002C000000}"/>
    <hyperlink ref="AF16" r:id="rId46" display="http://www.mcon.co.jp/" xr:uid="{00000000-0004-0000-0100-00002D000000}"/>
    <hyperlink ref="AG16" r:id="rId47" display="http://www.mcon.co.jp/" xr:uid="{00000000-0004-0000-0100-00002E000000}"/>
    <hyperlink ref="AH16" r:id="rId48" display="http://www.mcon.co.jp/" xr:uid="{00000000-0004-0000-0100-00002F000000}"/>
    <hyperlink ref="AI16" r:id="rId49" display="http://www.mcon.co.jp/" xr:uid="{00000000-0004-0000-0100-000030000000}"/>
    <hyperlink ref="AJ16" r:id="rId50" display="http://www.mcon.co.jp/" xr:uid="{00000000-0004-0000-0100-000031000000}"/>
    <hyperlink ref="AK16" r:id="rId51" display="http://www.mcon.co.jp/" xr:uid="{00000000-0004-0000-0100-000032000000}"/>
    <hyperlink ref="AL16" r:id="rId52" display="http://www.mcon.co.jp/" xr:uid="{00000000-0004-0000-0100-000033000000}"/>
    <hyperlink ref="AM16" r:id="rId53" display="http://www.mcon.co.jp/" xr:uid="{00000000-0004-0000-0100-000034000000}"/>
    <hyperlink ref="AN16" r:id="rId54" display="http://www.mcon.co.jp/" xr:uid="{00000000-0004-0000-0100-000035000000}"/>
    <hyperlink ref="AO16" r:id="rId55" display="http://www.mcon.co.jp/" xr:uid="{00000000-0004-0000-0100-000036000000}"/>
    <hyperlink ref="AP16" r:id="rId56" display="http://www.mcon.co.jp/" xr:uid="{00000000-0004-0000-0100-000037000000}"/>
    <hyperlink ref="AQ16" r:id="rId57" display="http://www.mcon.co.jp/" xr:uid="{00000000-0004-0000-0100-000038000000}"/>
    <hyperlink ref="AR16" r:id="rId58" display="http://www.mcon.co.jp/" xr:uid="{00000000-0004-0000-0100-000039000000}"/>
    <hyperlink ref="AS16" r:id="rId59" display="http://www.mcon.co.jp/" xr:uid="{00000000-0004-0000-0100-00003A000000}"/>
    <hyperlink ref="AT16" r:id="rId60" display="http://www.mcon.co.jp/" xr:uid="{00000000-0004-0000-0100-00003B000000}"/>
    <hyperlink ref="AU16" r:id="rId61" display="http://www.mcon.co.jp/" xr:uid="{00000000-0004-0000-0100-00003C000000}"/>
    <hyperlink ref="AV16" r:id="rId62" display="http://www.mcon.co.jp/" xr:uid="{00000000-0004-0000-0100-00003D000000}"/>
    <hyperlink ref="AW16" r:id="rId63" display="http://www.mcon.co.jp/" xr:uid="{00000000-0004-0000-0100-00003E000000}"/>
    <hyperlink ref="AX16" r:id="rId64" display="http://www.mcon.co.jp/" xr:uid="{00000000-0004-0000-0100-00003F000000}"/>
    <hyperlink ref="AY16" r:id="rId65" display="http://www.mcon.co.jp/" xr:uid="{00000000-0004-0000-0100-000040000000}"/>
    <hyperlink ref="AZ16" r:id="rId66" display="http://www.mcon.co.jp/" xr:uid="{00000000-0004-0000-0100-000041000000}"/>
    <hyperlink ref="BA16" r:id="rId67" display="http://www.mcon.co.jp/" xr:uid="{00000000-0004-0000-0100-000042000000}"/>
    <hyperlink ref="BB16" r:id="rId68" display="http://www.mcon.co.jp/" xr:uid="{00000000-0004-0000-0100-000043000000}"/>
    <hyperlink ref="BC16" r:id="rId69" display="http://www.mcon.co.jp/" xr:uid="{00000000-0004-0000-0100-000044000000}"/>
  </hyperlinks>
  <printOptions horizontalCentered="1"/>
  <pageMargins left="0.35433070866142002" right="0.31496062992126" top="0.35433070866142002" bottom="0.27559055118109999" header="0.19685039370078999" footer="0.19685039370078999"/>
  <pageSetup paperSize="9" scale="93" orientation="portrait"/>
  <headerFooter alignWithMargins="0">
    <oddHeader>&amp;R&amp;P／&amp;N</oddHeader>
  </headerFooter>
  <rowBreaks count="2" manualBreakCount="2">
    <brk id="26" max="54" man="1"/>
    <brk id="58" max="54" man="1"/>
  </rowBreaks>
  <drawing r:id="rId70"/>
  <legacyDrawing r:id="rId7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F7F7F"/>
    <pageSetUpPr fitToPage="1"/>
  </sheetPr>
  <dimension ref="A1:CH9"/>
  <sheetViews>
    <sheetView topLeftCell="BI1" zoomScale="70" zoomScaleNormal="70" workbookViewId="0">
      <selection activeCell="BK3" sqref="BK3"/>
    </sheetView>
  </sheetViews>
  <sheetFormatPr defaultColWidth="8.875" defaultRowHeight="13.5" outlineLevelCol="1"/>
  <cols>
    <col min="1" max="1" width="8.875" style="6"/>
    <col min="2" max="2" width="7.625" style="6" customWidth="1"/>
    <col min="3" max="3" width="5.625" style="6" customWidth="1"/>
    <col min="4" max="7" width="8.875" style="6"/>
    <col min="8" max="8" width="11.125" style="6" customWidth="1"/>
    <col min="9" max="11" width="11.125" style="6" customWidth="1" outlineLevel="1"/>
    <col min="12" max="12" width="8.625" style="9" customWidth="1" outlineLevel="1"/>
    <col min="13" max="13" width="7.625" style="9" customWidth="1" outlineLevel="1"/>
    <col min="14" max="15" width="10.125" style="6" customWidth="1" outlineLevel="1"/>
    <col min="16" max="16" width="12" style="6" customWidth="1" outlineLevel="1"/>
    <col min="17" max="18" width="8.875" style="6"/>
    <col min="19" max="19" width="19.875" style="6" customWidth="1"/>
    <col min="20" max="20" width="13.5" style="6" customWidth="1"/>
    <col min="21" max="23" width="13" style="10" customWidth="1"/>
    <col min="24" max="25" width="11.375" style="10" customWidth="1"/>
    <col min="26" max="26" width="12.5" style="10" customWidth="1"/>
    <col min="27" max="27" width="10.125" style="6" customWidth="1"/>
    <col min="28" max="28" width="12.5" style="10" customWidth="1"/>
    <col min="29" max="29" width="8.875" style="10"/>
    <col min="30" max="30" width="8.875" style="6"/>
    <col min="31" max="31" width="21.125" style="6" customWidth="1"/>
    <col min="32" max="32" width="8.875" style="6"/>
    <col min="33" max="33" width="8.875" style="10"/>
    <col min="34" max="34" width="10.125" style="10" customWidth="1"/>
    <col min="35" max="44" width="8.875" style="10"/>
    <col min="45" max="45" width="22" style="26" customWidth="1"/>
    <col min="46" max="46" width="9.125" style="6" customWidth="1"/>
    <col min="47" max="47" width="15.125" style="6" customWidth="1"/>
    <col min="48" max="48" width="18" style="6" customWidth="1"/>
    <col min="49" max="49" width="18.625" style="26" customWidth="1"/>
    <col min="50" max="50" width="5.625" style="6" customWidth="1"/>
    <col min="51" max="59" width="4.625" style="6" customWidth="1"/>
    <col min="60" max="60" width="8.5" style="6" customWidth="1"/>
    <col min="61" max="61" width="15.125" style="6" customWidth="1"/>
    <col min="62" max="62" width="18" style="6" customWidth="1"/>
    <col min="63" max="63" width="8.875" style="6"/>
    <col min="64" max="65" width="11.125" style="42" customWidth="1"/>
    <col min="66" max="66" width="7.125" style="6" customWidth="1"/>
    <col min="67" max="67" width="19.375" style="26" customWidth="1"/>
    <col min="68" max="68" width="10.125" style="6" customWidth="1"/>
    <col min="69" max="69" width="8.875" style="6"/>
    <col min="70" max="70" width="10.625" style="6" customWidth="1"/>
    <col min="71" max="71" width="17.625" style="6" customWidth="1"/>
    <col min="72" max="72" width="15.875" style="6" customWidth="1"/>
    <col min="73" max="73" width="15.625" style="6" customWidth="1"/>
    <col min="74" max="75" width="8.875" style="6"/>
    <col min="76" max="76" width="9.125" style="6" customWidth="1"/>
    <col min="77" max="79" width="8.875" style="6"/>
    <col min="80" max="80" width="10.625" style="6" customWidth="1"/>
    <col min="81" max="82" width="13" style="10" customWidth="1"/>
    <col min="83" max="83" width="11.375" style="10" customWidth="1"/>
    <col min="84" max="84" width="9.125" style="6" customWidth="1"/>
    <col min="85" max="85" width="11.125" style="42" customWidth="1"/>
    <col min="86" max="86" width="8.875" style="6"/>
  </cols>
  <sheetData>
    <row r="1" spans="1:86" s="17" customFormat="1" ht="15" customHeight="1">
      <c r="A1" s="19"/>
      <c r="B1" s="20"/>
      <c r="C1" s="20"/>
      <c r="D1" s="20"/>
      <c r="E1" s="21"/>
      <c r="F1" s="578" t="s">
        <v>197</v>
      </c>
      <c r="G1" s="579"/>
      <c r="H1" s="579"/>
      <c r="I1" s="579"/>
      <c r="J1" s="579"/>
      <c r="K1" s="579"/>
      <c r="L1" s="579"/>
      <c r="M1" s="579"/>
      <c r="N1" s="579"/>
      <c r="O1" s="579"/>
      <c r="P1" s="579"/>
      <c r="Q1" s="579"/>
      <c r="R1" s="580"/>
      <c r="S1" s="191"/>
      <c r="T1" s="578" t="s">
        <v>21</v>
      </c>
      <c r="U1" s="579"/>
      <c r="V1" s="579"/>
      <c r="W1" s="579"/>
      <c r="X1" s="579"/>
      <c r="Y1" s="579"/>
      <c r="Z1" s="579"/>
      <c r="AA1" s="579"/>
      <c r="AB1" s="579"/>
      <c r="AC1" s="579"/>
      <c r="AD1" s="579"/>
      <c r="AE1" s="579"/>
      <c r="AF1" s="580"/>
      <c r="AG1" s="191"/>
      <c r="AH1" s="191"/>
      <c r="AI1" s="191"/>
      <c r="AJ1" s="191"/>
      <c r="AK1" s="191"/>
      <c r="AL1" s="191"/>
      <c r="AM1" s="190" t="s">
        <v>50</v>
      </c>
      <c r="AN1" s="191"/>
      <c r="AO1" s="191"/>
      <c r="AP1" s="191"/>
      <c r="AQ1" s="191"/>
      <c r="AR1" s="191"/>
      <c r="AS1" s="28"/>
      <c r="AT1" s="28"/>
      <c r="AU1" s="28"/>
      <c r="AV1" s="28"/>
      <c r="AW1" s="28"/>
      <c r="AX1" s="578" t="s">
        <v>82</v>
      </c>
      <c r="AY1" s="579"/>
      <c r="AZ1" s="579"/>
      <c r="BA1" s="579"/>
      <c r="BB1" s="579"/>
      <c r="BC1" s="579"/>
      <c r="BD1" s="579"/>
      <c r="BE1" s="579"/>
      <c r="BF1" s="579"/>
      <c r="BG1" s="579"/>
      <c r="BH1" s="580"/>
      <c r="BI1" s="28"/>
      <c r="BJ1" s="28"/>
      <c r="BK1" s="28"/>
      <c r="BL1" s="40"/>
      <c r="BM1" s="40"/>
      <c r="BN1" s="578" t="s">
        <v>198</v>
      </c>
      <c r="BO1" s="580"/>
      <c r="BP1" s="578" t="s">
        <v>199</v>
      </c>
      <c r="BQ1" s="579"/>
      <c r="BR1" s="579"/>
      <c r="BS1" s="579"/>
      <c r="BT1" s="579"/>
      <c r="BU1" s="580"/>
      <c r="BV1" s="578" t="s">
        <v>200</v>
      </c>
      <c r="BW1" s="579"/>
      <c r="BX1" s="579"/>
      <c r="BY1" s="579"/>
      <c r="BZ1" s="579"/>
      <c r="CA1" s="580"/>
      <c r="CB1" s="18"/>
      <c r="CC1" s="45"/>
      <c r="CD1" s="45"/>
      <c r="CE1" s="45"/>
      <c r="CF1" s="28"/>
      <c r="CG1" s="40"/>
    </row>
    <row r="2" spans="1:86" s="147" customFormat="1" ht="46.5" customHeight="1">
      <c r="A2" s="120" t="s">
        <v>201</v>
      </c>
      <c r="B2" s="122" t="s">
        <v>202</v>
      </c>
      <c r="C2" s="123" t="s">
        <v>203</v>
      </c>
      <c r="D2" s="121" t="s">
        <v>204</v>
      </c>
      <c r="E2" s="124" t="s">
        <v>205</v>
      </c>
      <c r="F2" s="125" t="s">
        <v>5</v>
      </c>
      <c r="G2" s="126" t="s">
        <v>6</v>
      </c>
      <c r="H2" s="126" t="s">
        <v>206</v>
      </c>
      <c r="I2" s="126" t="s">
        <v>8</v>
      </c>
      <c r="J2" s="126" t="s">
        <v>10</v>
      </c>
      <c r="K2" s="127" t="s">
        <v>11</v>
      </c>
      <c r="L2" s="128" t="s">
        <v>207</v>
      </c>
      <c r="M2" s="129" t="s">
        <v>26</v>
      </c>
      <c r="N2" s="130" t="s">
        <v>208</v>
      </c>
      <c r="O2" s="130" t="s">
        <v>209</v>
      </c>
      <c r="P2" s="126" t="s">
        <v>17</v>
      </c>
      <c r="Q2" s="131" t="s">
        <v>18</v>
      </c>
      <c r="R2" s="132" t="s">
        <v>19</v>
      </c>
      <c r="S2" s="133" t="s">
        <v>210</v>
      </c>
      <c r="T2" s="134" t="s">
        <v>211</v>
      </c>
      <c r="U2" s="204" t="s">
        <v>212</v>
      </c>
      <c r="V2" s="204" t="s">
        <v>213</v>
      </c>
      <c r="W2" s="204" t="s">
        <v>214</v>
      </c>
      <c r="X2" s="204" t="s">
        <v>215</v>
      </c>
      <c r="Y2" s="204" t="s">
        <v>216</v>
      </c>
      <c r="Z2" s="152" t="s">
        <v>217</v>
      </c>
      <c r="AA2" s="136" t="s">
        <v>218</v>
      </c>
      <c r="AB2" s="192" t="s">
        <v>46</v>
      </c>
      <c r="AC2" s="133" t="s">
        <v>219</v>
      </c>
      <c r="AD2" s="137" t="s">
        <v>47</v>
      </c>
      <c r="AE2" s="138" t="s">
        <v>220</v>
      </c>
      <c r="AF2" s="193" t="s">
        <v>221</v>
      </c>
      <c r="AG2" s="582" t="s">
        <v>51</v>
      </c>
      <c r="AH2" s="583"/>
      <c r="AI2" s="583"/>
      <c r="AJ2" s="583"/>
      <c r="AK2" s="583"/>
      <c r="AL2" s="584"/>
      <c r="AM2" s="585" t="s">
        <v>222</v>
      </c>
      <c r="AN2" s="585"/>
      <c r="AO2" s="586"/>
      <c r="AP2" s="193" t="s">
        <v>65</v>
      </c>
      <c r="AQ2" s="587" t="s">
        <v>223</v>
      </c>
      <c r="AR2" s="587"/>
      <c r="AS2" s="139" t="s">
        <v>224</v>
      </c>
      <c r="AT2" s="193" t="s">
        <v>75</v>
      </c>
      <c r="AU2" s="137" t="s">
        <v>225</v>
      </c>
      <c r="AV2" s="137" t="s">
        <v>226</v>
      </c>
      <c r="AW2" s="193" t="s">
        <v>227</v>
      </c>
      <c r="AX2" s="193" t="s">
        <v>84</v>
      </c>
      <c r="AY2" s="193" t="s">
        <v>228</v>
      </c>
      <c r="AZ2" s="193" t="s">
        <v>229</v>
      </c>
      <c r="BA2" s="193" t="s">
        <v>93</v>
      </c>
      <c r="BB2" s="193" t="s">
        <v>95</v>
      </c>
      <c r="BC2" s="193" t="s">
        <v>230</v>
      </c>
      <c r="BD2" s="193" t="s">
        <v>90</v>
      </c>
      <c r="BE2" s="193" t="s">
        <v>176</v>
      </c>
      <c r="BF2" s="193" t="s">
        <v>94</v>
      </c>
      <c r="BG2" s="193" t="s">
        <v>96</v>
      </c>
      <c r="BH2" s="137" t="s">
        <v>231</v>
      </c>
      <c r="BI2" s="140" t="s">
        <v>99</v>
      </c>
      <c r="BJ2" s="127" t="s">
        <v>232</v>
      </c>
      <c r="BK2" s="141" t="s">
        <v>102</v>
      </c>
      <c r="BL2" s="142" t="s">
        <v>233</v>
      </c>
      <c r="BM2" s="143" t="s">
        <v>234</v>
      </c>
      <c r="BN2" s="588" t="s">
        <v>235</v>
      </c>
      <c r="BO2" s="589"/>
      <c r="BP2" s="137" t="s">
        <v>112</v>
      </c>
      <c r="BQ2" s="137" t="s">
        <v>114</v>
      </c>
      <c r="BR2" s="137" t="s">
        <v>116</v>
      </c>
      <c r="BS2" s="137" t="s">
        <v>236</v>
      </c>
      <c r="BT2" s="137" t="s">
        <v>115</v>
      </c>
      <c r="BU2" s="144" t="s">
        <v>117</v>
      </c>
      <c r="BV2" s="137" t="s">
        <v>112</v>
      </c>
      <c r="BW2" s="145" t="s">
        <v>114</v>
      </c>
      <c r="BX2" s="145" t="s">
        <v>116</v>
      </c>
      <c r="BY2" s="145" t="s">
        <v>236</v>
      </c>
      <c r="BZ2" s="145" t="s">
        <v>115</v>
      </c>
      <c r="CA2" s="145" t="s">
        <v>117</v>
      </c>
      <c r="CB2" s="146" t="s">
        <v>237</v>
      </c>
      <c r="CC2" s="135" t="s">
        <v>212</v>
      </c>
      <c r="CD2" s="135" t="s">
        <v>213</v>
      </c>
      <c r="CE2" s="135" t="s">
        <v>215</v>
      </c>
      <c r="CF2" s="141" t="s">
        <v>102</v>
      </c>
      <c r="CG2" s="142" t="s">
        <v>233</v>
      </c>
      <c r="CH2" s="143" t="s">
        <v>234</v>
      </c>
    </row>
    <row r="3" spans="1:86" s="159" customFormat="1" ht="63" customHeight="1">
      <c r="A3" s="156"/>
      <c r="B3" s="156">
        <f>main!C103</f>
        <v>0</v>
      </c>
      <c r="C3" s="156"/>
      <c r="D3" s="163"/>
      <c r="E3" s="156" t="str">
        <f>IF(main!H3="","",main!H3)</f>
        <v/>
      </c>
      <c r="F3" s="156" t="str">
        <f>IF(main!C4="","",main!C4)</f>
        <v/>
      </c>
      <c r="G3" s="156" t="str">
        <f>IF(main!C5="","",main!C5)</f>
        <v/>
      </c>
      <c r="H3" s="148" t="str">
        <f>IF(main!C6="","",main!C6)</f>
        <v/>
      </c>
      <c r="I3" s="148" t="str">
        <f>IF(main!E13="","",main!E13)</f>
        <v/>
      </c>
      <c r="J3" s="148" t="str">
        <f>IF(main!C14="","",main!C14)</f>
        <v/>
      </c>
      <c r="K3" s="148" t="str">
        <f>IF(main!AF14="","",main!AF14)</f>
        <v/>
      </c>
      <c r="L3" s="581" t="str">
        <f>IF(main!C15="","",main!C15)</f>
        <v/>
      </c>
      <c r="M3" s="581"/>
      <c r="N3" s="152" t="str">
        <f>IF(main!AF15="","",main!AF15)</f>
        <v/>
      </c>
      <c r="O3" s="152" t="str">
        <f>IF(main!AT15="","",main!AT15)</f>
        <v/>
      </c>
      <c r="P3" s="160" t="str">
        <f>IF(main!C16="","",main!C16)</f>
        <v/>
      </c>
      <c r="Q3" s="156" t="str">
        <f>IF(main!C17="","",main!C17)</f>
        <v/>
      </c>
      <c r="R3" s="156" t="str">
        <f>IF(main!AF17="","",main!AF17)</f>
        <v/>
      </c>
      <c r="S3" s="148" t="str">
        <f>IF(main!C18="","",main!C18)</f>
        <v/>
      </c>
      <c r="T3" s="156" t="str">
        <f>IF(AND(main!C28="",main!C31=""),"",IF(AND(main!C28&lt;&gt;"",main!C31=""),"「"&amp;main!C28&amp;"」",IF(AND(main!C28="",main!C31&lt;&gt;""),main!C31,"「"&amp;main!C28&amp;"」"&amp;main!C31)))</f>
        <v/>
      </c>
      <c r="U3" s="149" t="str">
        <f>IF(AND(main!G37="",main!U37="",main!AN37=""),"",(main!G37&amp;"/"&amp;main!M37&amp;"～"&amp;main!U37&amp;"/"&amp;main!AA37))</f>
        <v/>
      </c>
      <c r="V3" s="149" t="str">
        <f>IF(AND(main!G38="",main!U38="",main!AN38=""),"",(main!G38&amp;"/"&amp;main!M38&amp;"～"&amp;main!U38&amp;"/"&amp;main!AA38))</f>
        <v>/～/</v>
      </c>
      <c r="W3" s="149" t="str">
        <f>IF(OR(main!AN37="●",),"別途相談可","")</f>
        <v/>
      </c>
      <c r="X3" s="150" t="str">
        <f>IF(main!E41="","",main!E41)</f>
        <v/>
      </c>
      <c r="Y3" s="149" t="str">
        <f>IF(OR(main!AN41="●",),"別途相談可","")</f>
        <v/>
      </c>
      <c r="Z3" s="151" t="str">
        <f>IF(AND(main!I42="",main!R42="",main!AA42=""),"",IF(AND(main!I42="●",main!R42="",main!AA42=""),"土",IF(AND(main!I42="",main!R42="●",main!AA42=""),"日",IF(AND(main!I42="",main!R42="",main!AA42="●"),"祝",IF(AND(main!I42="●",main!R42="●",main!AA42=""),"土・日",IF(AND(main!I42="",main!R42="●",main!AA42="●"),"日・祝",IF(AND(main!I42="●",main!R42="",main!AA42="●"),"土・祝","土・日・祝")))))))</f>
        <v/>
      </c>
      <c r="AA3" s="152" t="str">
        <f>IF(main!AM42="","",main!AM42)</f>
        <v>その他内容</v>
      </c>
      <c r="AB3" s="153" t="str">
        <f>IF(OR(main!C55="",main!P55=""),"",(TEXT(main!C55,"h:mm")&amp;"～"&amp;TEXT(main!P55,"h:mm")))</f>
        <v/>
      </c>
      <c r="AC3" s="152" t="str">
        <f>IF(main!AE55="","",main!AE55&amp;"分")</f>
        <v/>
      </c>
      <c r="AD3" s="156" t="str">
        <f>IF(main!C56="","",main!C56)</f>
        <v/>
      </c>
      <c r="AE3" s="156" t="str">
        <f>IF(main!C57="","",main!C57)</f>
        <v/>
      </c>
      <c r="AF3" s="156" t="str">
        <f>IF(main!C58="","",main!C58)</f>
        <v/>
      </c>
      <c r="AG3" s="152" t="str">
        <f>IF(OR(main!D60="●",main!N60="●"),"九工大","")</f>
        <v/>
      </c>
      <c r="AH3" s="152" t="str">
        <f>IF(OR(main!D60="●",main!Z60="●"),"北九大","")</f>
        <v/>
      </c>
      <c r="AI3" s="152"/>
      <c r="AJ3" s="152" t="str">
        <f>IF(OR(main!D60="●",main!Q61="●"),"高専","")</f>
        <v/>
      </c>
      <c r="AK3" s="152" t="str">
        <f>IF(OR(main!D60="●",main!AI61="●"),"早稲田","")</f>
        <v/>
      </c>
      <c r="AL3" s="152" t="str">
        <f>IF(OR(main!D60="●",main!D62="●"),"産業医科大学","")</f>
        <v/>
      </c>
      <c r="AM3" s="152" t="str">
        <f>IF(OR(main!AP63="●",main!J63="●"),"学部1年","")</f>
        <v/>
      </c>
      <c r="AN3" s="152" t="str">
        <f>IF(OR(main!AP63="●",main!U63="●"),"学部2年","")</f>
        <v/>
      </c>
      <c r="AO3" s="152" t="str">
        <f>IF(OR(main!AP63="●",main!AE63="●"),"学部3年","")</f>
        <v/>
      </c>
      <c r="AP3" s="152" t="str">
        <f>IF(AND(main!J64="●",main!U64=""),"修士1年",IF(main!U64="●","学年問わず",""))</f>
        <v/>
      </c>
      <c r="AQ3" s="152" t="str">
        <f>IF(main!J65="","","本科4年")</f>
        <v/>
      </c>
      <c r="AR3" s="152" t="str">
        <f>IF(main!U65="","","専攻科1年")</f>
        <v/>
      </c>
      <c r="AS3" s="156" t="str">
        <f>IF(main!C68="","",main!C68)</f>
        <v/>
      </c>
      <c r="AT3" s="156" t="str">
        <f>IF(main!D73="●","可",IF(main!L73="●","不可",IF(main!U73="","","応相談")))</f>
        <v/>
      </c>
      <c r="AU3" s="156" t="str">
        <f>IF(main!AD73="","",main!AD73)</f>
        <v/>
      </c>
      <c r="AV3" s="156" t="str">
        <f>IF(main!D74="●","挨拶程度",IF(main!P74="●","日常会話が出来る位",IF(main!AF74="●","ほとんどの日本語が理解できる","")))</f>
        <v/>
      </c>
      <c r="AW3" s="148" t="str">
        <f>IF(main!C75="","",main!C75)</f>
        <v/>
      </c>
      <c r="AX3" s="152" t="str">
        <f>IF(main!C4&lt;&gt;"",IF(AND(main!D81="有",main!I81="無"),"要問合",IF(AND(main!D81="有",main!I81=""),"有","")),"")</f>
        <v/>
      </c>
      <c r="AY3" s="152" t="str">
        <f>IF(main!C4&lt;&gt;"",IF(AND(main!D82="有",main!I82="無"),"要問合",IF(main!D82&lt;&gt;"","有","")),"")</f>
        <v/>
      </c>
      <c r="AZ3" s="152" t="str">
        <f>IF(main!C4&lt;&gt;"",IF(AND(main!D83="有",main!I83="無"),"要問合",IF(main!D83&lt;&gt;"","有","")),"")</f>
        <v/>
      </c>
      <c r="BA3" s="152" t="str">
        <f>IF(main!C4&lt;&gt;"",IF(AND(main!D84="有",main!I84="無"),"要問合",IF(main!D84&lt;&gt;"","有","")),"")</f>
        <v/>
      </c>
      <c r="BB3" s="152" t="str">
        <f>IF(main!C4&lt;&gt;"",IF(AND(main!D85="有",main!I85="無"),"要問合",IF(main!D85&lt;&gt;"","有","")),"")</f>
        <v/>
      </c>
      <c r="BC3" s="152" t="str">
        <f>IF(main!C4&lt;&gt;"",IF(AND(main!AG81="有",main!AM81="無"),"要問合",IF(main!AG81&lt;&gt;"","有","")),"")</f>
        <v/>
      </c>
      <c r="BD3" s="152" t="str">
        <f>IF(main!C4&lt;&gt;"",IF(AND(main!AG82="可",main!AL82="",main!AS82=""),"可",IF(AND(main!AG82="",main!AL82="不可",main!AS82=""),"不可",IF(AND(main!AG82="",main!AL82="",main!AS82="無"),"無",IF(AND(main!AG82="可",main!AL82="不可",main!AS82="無"),"要問合","")))),"")</f>
        <v/>
      </c>
      <c r="BE3" s="152" t="str">
        <f>IF(main!C4&lt;&gt;"",IF(AND(main!AG83="有",main!AM83=""),"有",IF(AND(main!AG83="有",main!AM83="無"),"要問合","")),"")</f>
        <v/>
      </c>
      <c r="BF3" s="152" t="str">
        <f>IF(main!C4&lt;&gt;"",IF(AND(main!AG84="有",main!AM84=""),"有",IF(AND(main!AG84="有",main!AM84="無"),"要問合","")),"")</f>
        <v/>
      </c>
      <c r="BG3" s="152" t="str">
        <f>IF(main!C4&lt;&gt;"",IF(AND(main!AG85="有",main!AM85=""),"有",IF(AND(main!AG85="有",main!AM85="無"),"要問合","")),"")</f>
        <v/>
      </c>
      <c r="BH3" s="156" t="str">
        <f>IF(main!$C$86&lt;&gt;"",main!$C$86,"")</f>
        <v/>
      </c>
      <c r="BI3" s="156" t="str">
        <f>IF(main!$D$90="●","書類選考のみ",IF(main!$P$90="●","書類選考+面談",IF(main!$AB$90="●","その他","")))</f>
        <v/>
      </c>
      <c r="BJ3" s="156" t="str">
        <f>IF(main!$AK$90&lt;&gt;"",main!$AK$90,"")</f>
        <v/>
      </c>
      <c r="BK3" s="154" t="b">
        <f>IF(main!C4&lt;&gt;"",IF(main!C91&lt;&gt;"",main!C91&amp;"人","別途相談"))</f>
        <v>0</v>
      </c>
      <c r="BL3" s="155" t="str">
        <f>IF(main!$C$4&lt;&gt;"",IF(AND(main!$D$93="可",main!$I$93="否"),"要問合",IF(main!D93&lt;&gt;"","可","")),"")</f>
        <v/>
      </c>
      <c r="BM3" s="155" t="str">
        <f>IF( main!X93&lt;&gt;"", main!X93, "")</f>
        <v/>
      </c>
      <c r="BN3" s="590" t="str">
        <f>IF(main!E95="",main!E94,main!E95)</f>
        <v xml:space="preserve"> </v>
      </c>
      <c r="BO3" s="590"/>
      <c r="BP3" s="156" t="str">
        <f>IF(main!C102&lt;&gt;"",IF(main!C100&lt;&gt;"",main!C100,""),IF(AND(main!C96&lt;&gt;"",main!C98&lt;&gt;""),main!C96,""))</f>
        <v/>
      </c>
      <c r="BQ3" s="156" t="str">
        <f>IF(main!C102&lt;&gt;"",IF(main!C101&lt;&gt;"",main!C101,""),IF(AND(main!C102="",main!C98&lt;&gt;""),IF(main!C97&lt;&gt;"",main!C97),""))</f>
        <v/>
      </c>
      <c r="BR3" s="156" t="str">
        <f>IF(main!C102&lt;&gt;"",main!C102,IF(AND(main!C102="",main!C98&lt;&gt;""),main!C98,""))</f>
        <v/>
      </c>
      <c r="BS3" s="156" t="str">
        <f>IF(main!C102&lt;&gt;"",IF(main!AE100&lt;&gt;"",main!AE100,""),IF(AND(main!C102="",main!C98&lt;&gt;"",main!AE96&lt;&gt;""),main!AE96,""))</f>
        <v/>
      </c>
      <c r="BT3" s="156" t="str">
        <f>IF(main!C102&lt;&gt;"",IF(main!AE101&lt;&gt;"",main!AE101,""),IF(AND(main!C102="",main!C98&lt;&gt;""),IF(main!AE97&lt;&gt;"",main!AE97),""))</f>
        <v/>
      </c>
      <c r="BU3" s="156" t="str">
        <f>IF(main!C102&lt;&gt;"",IF(main!AE102&lt;&gt;"",main!AE102,""),IF(AND(main!C102="",main!C98&lt;&gt;"",main!AE98&lt;&gt;""),main!AE98,""))</f>
        <v/>
      </c>
      <c r="BV3" s="156" t="str">
        <f>IF(AND(main!C98&lt;&gt;"",main!C102&lt;&gt;""),IF(main!C96&lt;&gt;"",main!C96,""),"")</f>
        <v/>
      </c>
      <c r="BW3" s="156" t="str">
        <f>IF(AND(main!C98&lt;&gt;"",main!C102&lt;&gt;""),IF(main!C97&lt;&gt;"",main!C97,""),"")</f>
        <v/>
      </c>
      <c r="BX3" s="156" t="str">
        <f>IF(AND(main!C98&lt;&gt;"",main!C102&lt;&gt;""),main!C98,"")</f>
        <v/>
      </c>
      <c r="BY3" s="156" t="str">
        <f>IF(AND(main!C98&lt;&gt;"",main!C102&lt;&gt;""),IF(main!AE96&lt;&gt;"",main!AE96,""),"")</f>
        <v/>
      </c>
      <c r="BZ3" s="156" t="str">
        <f>IF(AND(main!C98&lt;&gt;"",main!C102&lt;&gt;""),IF(main!AE97&lt;&gt;"",main!AE97,""),"")</f>
        <v/>
      </c>
      <c r="CA3" s="156" t="str">
        <f>IF(AND(main!C98&lt;&gt;"",main!C102&lt;&gt;""),IF(main!AE98&lt;&gt;"",main!AE98,""),"")</f>
        <v/>
      </c>
      <c r="CB3" s="162" t="str">
        <f>IF(AND(main!T44="",main!T45="",main!T46="",main!T47="",main!T48="",main!T49="",main!T50="",main!T51="",main!T52="",main!T53=""),"要確認","有")</f>
        <v>要確認</v>
      </c>
      <c r="CC3" s="149" t="str">
        <f>IF(AND(main!G37="",main!U37="",main!AN37=""),"",IF(main!AN37&lt;&gt;"","別途相談",main!G37&amp;"/"&amp;main!M37&amp;"～"&amp;main!U37&amp;"/"&amp;main!AA37))</f>
        <v/>
      </c>
      <c r="CD3" s="157" t="str">
        <f>IF(AND(main!G38="",main!U38="",main!AN37=""),"",IF(main!AN37&lt;&gt;"","別途相談",main!G38&amp;"/"&amp;main!M38&amp;"～"&amp;main!U38&amp;"/"&amp;main!AA38))</f>
        <v/>
      </c>
      <c r="CE3" s="158" t="str">
        <f>IF(main!C41,main!C41,"")</f>
        <v/>
      </c>
      <c r="CF3" s="154" t="b">
        <f>IF(main!C4&lt;&gt;"",IF(main!C91&lt;&gt;"",main!C91&amp;"人","別途相談"))</f>
        <v>0</v>
      </c>
      <c r="CG3" s="155" t="str">
        <f>IF(main!$C$4&lt;&gt;"",IF(AND(main!$D$93="可",main!$I$93="否"),"要問合",IF(main!D93&lt;&gt;"","可","")),"")</f>
        <v/>
      </c>
      <c r="CH3" s="155" t="str">
        <f>IF(main!X93,main!X93,"")</f>
        <v/>
      </c>
    </row>
    <row r="4" spans="1:86" s="7" customFormat="1">
      <c r="L4" s="22"/>
      <c r="M4" s="22"/>
      <c r="U4" s="23"/>
      <c r="V4" s="23"/>
      <c r="W4" s="23"/>
      <c r="X4" s="23"/>
      <c r="Y4" s="23"/>
      <c r="Z4" s="23"/>
      <c r="AB4" s="23"/>
      <c r="AC4" s="23"/>
      <c r="AG4" s="23"/>
      <c r="AH4" s="23"/>
      <c r="AI4" s="23"/>
      <c r="AJ4" s="23"/>
      <c r="AK4" s="23"/>
      <c r="AL4" s="23"/>
      <c r="AM4" s="23"/>
      <c r="AN4" s="23"/>
      <c r="AO4" s="23"/>
      <c r="AP4" s="23"/>
      <c r="AQ4" s="23"/>
      <c r="AR4" s="23"/>
      <c r="AS4" s="25"/>
      <c r="AW4" s="25"/>
      <c r="AY4" s="8"/>
      <c r="BA4" s="8"/>
      <c r="BC4" s="11"/>
      <c r="BD4" s="11"/>
      <c r="BE4" s="11"/>
      <c r="BF4" s="11"/>
      <c r="BG4" s="11"/>
      <c r="BH4" s="11"/>
      <c r="BL4" s="41"/>
      <c r="BM4" s="41"/>
      <c r="BO4" s="25"/>
      <c r="BQ4" s="8"/>
      <c r="BS4" s="8"/>
      <c r="BU4" s="24"/>
      <c r="CC4" s="23"/>
      <c r="CD4" s="23"/>
      <c r="CE4" s="23"/>
      <c r="CG4" s="41"/>
    </row>
    <row r="5" spans="1:86">
      <c r="AW5" s="25"/>
      <c r="AY5" s="8"/>
      <c r="BA5" s="8"/>
      <c r="BC5" s="11"/>
      <c r="BD5" s="11"/>
      <c r="BE5" s="11"/>
      <c r="BF5" s="11"/>
      <c r="BG5" s="11"/>
      <c r="BH5" s="11"/>
      <c r="BQ5" s="12"/>
      <c r="BS5" s="12"/>
      <c r="BU5" s="13"/>
    </row>
    <row r="6" spans="1:86">
      <c r="AW6" s="25"/>
      <c r="AY6" s="8"/>
      <c r="BA6" s="8"/>
      <c r="BC6" s="11"/>
      <c r="BD6" s="11"/>
      <c r="BE6" s="11"/>
      <c r="BF6" s="11"/>
      <c r="BG6" s="11"/>
      <c r="BH6" s="11"/>
      <c r="BQ6" s="12"/>
      <c r="BS6" s="12"/>
      <c r="BU6" s="13"/>
    </row>
    <row r="7" spans="1:86">
      <c r="AW7" s="25"/>
      <c r="BC7" s="11"/>
      <c r="BD7" s="11"/>
      <c r="BE7" s="11"/>
      <c r="BF7" s="11"/>
      <c r="BG7" s="11"/>
      <c r="BH7" s="11"/>
      <c r="BQ7" s="12"/>
      <c r="BS7" s="12"/>
      <c r="BU7" s="13"/>
    </row>
    <row r="8" spans="1:86">
      <c r="BC8" s="11"/>
      <c r="BD8" s="11"/>
      <c r="BE8" s="11"/>
      <c r="BF8" s="11"/>
      <c r="BG8" s="11"/>
      <c r="BH8" s="11"/>
    </row>
    <row r="9" spans="1:86">
      <c r="BC9" s="11"/>
      <c r="BD9" s="11"/>
      <c r="BE9" s="11"/>
      <c r="BF9" s="11"/>
      <c r="BG9" s="11"/>
      <c r="BH9" s="11"/>
    </row>
  </sheetData>
  <sheetProtection selectLockedCells="1"/>
  <mergeCells count="12">
    <mergeCell ref="BV1:CA1"/>
    <mergeCell ref="L3:M3"/>
    <mergeCell ref="AG2:AL2"/>
    <mergeCell ref="AM2:AO2"/>
    <mergeCell ref="AQ2:AR2"/>
    <mergeCell ref="BN2:BO2"/>
    <mergeCell ref="BN3:BO3"/>
    <mergeCell ref="F1:R1"/>
    <mergeCell ref="T1:AF1"/>
    <mergeCell ref="AX1:BH1"/>
    <mergeCell ref="BN1:BO1"/>
    <mergeCell ref="BP1:BU1"/>
  </mergeCells>
  <phoneticPr fontId="55"/>
  <conditionalFormatting sqref="AK1:AL1">
    <cfRule type="expression" dxfId="3" priority="1" stopIfTrue="1">
      <formula>IF(AT1="不可",AK1="早稲田")</formula>
    </cfRule>
  </conditionalFormatting>
  <conditionalFormatting sqref="AK3:AL65536">
    <cfRule type="expression" dxfId="2" priority="2" stopIfTrue="1">
      <formula>IF(AT1="不可",AK1="早稲田")</formula>
    </cfRule>
  </conditionalFormatting>
  <conditionalFormatting sqref="BM3">
    <cfRule type="expression" dxfId="1" priority="3" stopIfTrue="1">
      <formula>AND($BL$3="可",$BM$3="ー")</formula>
    </cfRule>
  </conditionalFormatting>
  <conditionalFormatting sqref="CH3">
    <cfRule type="expression" dxfId="0" priority="4" stopIfTrue="1">
      <formula>AND($CG$3="可",$CH$3="ー")</formula>
    </cfRule>
  </conditionalFormatting>
  <dataValidations count="1">
    <dataValidation type="list" allowBlank="1" showDropDown="1" showInputMessage="1" showErrorMessage="1" sqref="AV4" xr:uid="{00000000-0002-0000-0200-000000000000}">
      <formula1>"挨拶程度,日常会話が出来る位,ほとんどの会話が理解できる位,その他"</formula1>
    </dataValidation>
  </dataValidations>
  <pageMargins left="0.31496062992126" right="0.31496062992126" top="0.74803149606299002" bottom="0.74803149606299002" header="0.31496062992126" footer="0.31496062992126"/>
  <pageSetup paperSize="9" scale="1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main</vt:lpstr>
      <vt:lpstr>(資料)学部学科</vt:lpstr>
      <vt:lpstr>example</vt:lpstr>
      <vt:lpstr>forAdmin</vt:lpstr>
      <vt:lpstr>example!Print_Area</vt:lpstr>
      <vt:lpstr>main!Print_Area</vt:lpstr>
      <vt:lpstr>example!Z_443FD75E_66CA_4A0B_81DA_E92F11D790C4_.wvu.PrintArea</vt:lpstr>
      <vt:lpstr>main!Z_443FD75E_66CA_4A0B_81DA_E92F11D790C4_.wvu.PrintArea</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pc16</dc:creator>
  <cp:keywords/>
  <dc:description/>
  <cp:lastModifiedBy>KPEC11</cp:lastModifiedBy>
  <dcterms:created xsi:type="dcterms:W3CDTF">2013-09-06T07:50:15Z</dcterms:created>
  <dcterms:modified xsi:type="dcterms:W3CDTF">2024-12-13T00:41:48Z</dcterms:modified>
  <cp:category/>
</cp:coreProperties>
</file>