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0" yWindow="820" windowWidth="24160" windowHeight="10320" activeTab="0"/>
  </bookViews>
  <sheets>
    <sheet name="2019年度＿会社・実習内容記入シート" sheetId="1" r:id="rId1"/>
    <sheet name="記入例" sheetId="2" r:id="rId2"/>
    <sheet name="事務局用※削除不可" sheetId="3" r:id="rId3"/>
  </sheets>
  <definedNames>
    <definedName name="_xlnm.Print_Area" localSheetId="0">'2019年度＿会社・実習内容記入シート'!$A$1:$BC$103</definedName>
    <definedName name="_xlnm.Print_Area" localSheetId="1">'記入例'!$A$1:$BC$103</definedName>
    <definedName name="Z_443FD75E_66CA_4A0B_81DA_E92F11D790C4_.wvu.PrintArea" localSheetId="0" hidden="1">'2019年度＿会社・実習内容記入シート'!$A$2:$BC$99</definedName>
    <definedName name="Z_443FD75E_66CA_4A0B_81DA_E92F11D790C4_.wvu.PrintArea" localSheetId="1" hidden="1">'記入例'!$A$2:$BC$99</definedName>
  </definedNames>
  <calcPr fullCalcOnLoad="1"/>
</workbook>
</file>

<file path=xl/comments1.xml><?xml version="1.0" encoding="utf-8"?>
<comments xmlns="http://schemas.openxmlformats.org/spreadsheetml/2006/main">
  <authors>
    <author>pc16</author>
    <author>pc18</author>
    <author>kpec11</author>
  </authors>
  <commentList>
    <comment ref="C29" authorId="0">
      <text>
        <r>
          <rPr>
            <b/>
            <sz val="11"/>
            <color indexed="10"/>
            <rFont val="ＭＳ Ｐゴシック"/>
            <family val="3"/>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C57" authorId="1">
      <text>
        <r>
          <rPr>
            <b/>
            <sz val="10"/>
            <color indexed="10"/>
            <rFont val="ＭＳ Ｐゴシック"/>
            <family val="3"/>
          </rPr>
          <t>主に学生は公共の交通機関を使用致しますので、ご記入をお願い致します。</t>
        </r>
      </text>
    </comment>
    <comment ref="B62" authorId="0">
      <text>
        <r>
          <rPr>
            <b/>
            <sz val="8"/>
            <color indexed="10"/>
            <rFont val="ＭＳ Ｐゴシック"/>
            <family val="3"/>
          </rPr>
          <t>（必須/
複数選択）</t>
        </r>
      </text>
    </comment>
    <comment ref="BC63" authorId="1">
      <text>
        <r>
          <rPr>
            <b/>
            <sz val="11"/>
            <color indexed="10"/>
            <rFont val="ＭＳ Ｐゴシック"/>
            <family val="3"/>
          </rPr>
          <t>希望する学校の【　】内の●選択してください</t>
        </r>
      </text>
    </comment>
    <comment ref="B66" authorId="0">
      <text>
        <r>
          <rPr>
            <b/>
            <sz val="9"/>
            <color indexed="10"/>
            <rFont val="ＭＳ Ｐゴシック"/>
            <family val="3"/>
          </rPr>
          <t>（必須/
複数選択）</t>
        </r>
      </text>
    </comment>
    <comment ref="B78" authorId="0">
      <text>
        <r>
          <rPr>
            <b/>
            <sz val="9"/>
            <color indexed="10"/>
            <rFont val="ＭＳ Ｐゴシック"/>
            <family val="3"/>
          </rPr>
          <t>必要なスキルや特記すべき条件を具体的に</t>
        </r>
      </text>
    </comment>
    <comment ref="B89" authorId="0">
      <text>
        <r>
          <rPr>
            <sz val="8"/>
            <color indexed="10"/>
            <rFont val="ＭＳ Ｐゴシック"/>
            <family val="3"/>
          </rPr>
          <t>待遇についての追記事項・用意するもの等をご記入下さい。</t>
        </r>
      </text>
    </comment>
    <comment ref="C93" authorId="1">
      <text>
        <r>
          <rPr>
            <b/>
            <sz val="9"/>
            <color indexed="10"/>
            <rFont val="ＭＳ Ｐゴシック"/>
            <family val="3"/>
          </rPr>
          <t>全登録企業統一、変更不可</t>
        </r>
      </text>
    </comment>
    <comment ref="BC94" authorId="1">
      <text>
        <r>
          <rPr>
            <b/>
            <sz val="10"/>
            <color indexed="10"/>
            <rFont val="ＭＳ Ｐゴシック"/>
            <family val="3"/>
          </rPr>
          <t>期間延長可（</t>
        </r>
        <r>
          <rPr>
            <b/>
            <u val="single"/>
            <sz val="10"/>
            <color indexed="10"/>
            <rFont val="ＭＳ Ｐゴシック"/>
            <family val="3"/>
          </rPr>
          <t>7/31時点で学生応募無の場合</t>
        </r>
        <r>
          <rPr>
            <b/>
            <sz val="10"/>
            <color indexed="10"/>
            <rFont val="ＭＳ Ｐゴシック"/>
            <family val="3"/>
          </rPr>
          <t>）の最終応募締切日</t>
        </r>
      </text>
    </comment>
    <comment ref="T42" authorId="2">
      <text>
        <r>
          <rPr>
            <sz val="9"/>
            <rFont val="ＭＳ Ｐゴシック"/>
            <family val="3"/>
          </rPr>
          <t xml:space="preserve">
</t>
        </r>
        <r>
          <rPr>
            <b/>
            <sz val="11"/>
            <rFont val="ＭＳ Ｐゴシック"/>
            <family val="3"/>
          </rPr>
          <t>学生がエントリーする際に見る重要なポイントです。
なお、以下の項目を必ず実習内容に盛り込んでください。
　１、工場（施設）見学
　２、社員との懇談（会談）の時間</t>
        </r>
        <r>
          <rPr>
            <b/>
            <sz val="10"/>
            <rFont val="ＭＳ Ｐゴシック"/>
            <family val="3"/>
          </rPr>
          <t>（OB/OGが可能あればなお可）</t>
        </r>
        <r>
          <rPr>
            <b/>
            <sz val="11"/>
            <rFont val="ＭＳ Ｐゴシック"/>
            <family val="3"/>
          </rPr>
          <t xml:space="preserve">
　３、実習最終日
　　　社長（他経営陣等）へのプレゼンテーション（報告）の場</t>
        </r>
      </text>
    </comment>
    <comment ref="B37" authorId="2">
      <text>
        <r>
          <rPr>
            <b/>
            <sz val="9"/>
            <rFont val="ＭＳ Ｐゴシック"/>
            <family val="3"/>
          </rPr>
          <t>kpec11:</t>
        </r>
        <r>
          <rPr>
            <sz val="9"/>
            <rFont val="ＭＳ Ｐゴシック"/>
            <family val="3"/>
          </rPr>
          <t xml:space="preserve">
</t>
        </r>
      </text>
    </comment>
    <comment ref="AL37" authorId="2">
      <text>
        <r>
          <rPr>
            <b/>
            <sz val="9"/>
            <rFont val="ＭＳ Ｐゴシック"/>
            <family val="3"/>
          </rPr>
          <t>複数の日程を組んでいる場合は、②にもご記入下さい</t>
        </r>
      </text>
    </comment>
  </commentList>
</comments>
</file>

<file path=xl/comments2.xml><?xml version="1.0" encoding="utf-8"?>
<comments xmlns="http://schemas.openxmlformats.org/spreadsheetml/2006/main">
  <authors>
    <author>pc16</author>
    <author>kpec11</author>
    <author>pc18</author>
  </authors>
  <commentList>
    <comment ref="C29" authorId="0">
      <text>
        <r>
          <rPr>
            <b/>
            <sz val="11"/>
            <color indexed="10"/>
            <rFont val="ＭＳ Ｐゴシック"/>
            <family val="3"/>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T42" authorId="1">
      <text>
        <r>
          <rPr>
            <sz val="9"/>
            <rFont val="ＭＳ Ｐゴシック"/>
            <family val="3"/>
          </rPr>
          <t xml:space="preserve">
</t>
        </r>
        <r>
          <rPr>
            <b/>
            <sz val="11"/>
            <rFont val="ＭＳ Ｐゴシック"/>
            <family val="3"/>
          </rPr>
          <t>学生がエントリーする際に見る重要なポイントです。
なお、以下の項目を必ず実習内容に盛り込んでください。
　１、工場（施設）見学
　２、社員との懇談（会談）の時間</t>
        </r>
        <r>
          <rPr>
            <b/>
            <sz val="10"/>
            <rFont val="ＭＳ Ｐゴシック"/>
            <family val="3"/>
          </rPr>
          <t>（OB/OGが可能あればなお可）</t>
        </r>
        <r>
          <rPr>
            <b/>
            <sz val="11"/>
            <rFont val="ＭＳ Ｐゴシック"/>
            <family val="3"/>
          </rPr>
          <t xml:space="preserve">
　３、実習最終日
　　　社長（他経営陣等）へのプレゼンテーション（報告）の場</t>
        </r>
      </text>
    </comment>
    <comment ref="C57" authorId="2">
      <text>
        <r>
          <rPr>
            <b/>
            <sz val="10"/>
            <color indexed="10"/>
            <rFont val="ＭＳ Ｐゴシック"/>
            <family val="3"/>
          </rPr>
          <t>主に学生は公共の交通機関を使用致しますので、ご記入をお願い致します。</t>
        </r>
      </text>
    </comment>
    <comment ref="B62" authorId="0">
      <text>
        <r>
          <rPr>
            <b/>
            <sz val="8"/>
            <color indexed="10"/>
            <rFont val="ＭＳ Ｐゴシック"/>
            <family val="3"/>
          </rPr>
          <t>（必須/
複数選択）</t>
        </r>
      </text>
    </comment>
    <comment ref="BC63" authorId="2">
      <text>
        <r>
          <rPr>
            <b/>
            <sz val="11"/>
            <color indexed="10"/>
            <rFont val="ＭＳ Ｐゴシック"/>
            <family val="3"/>
          </rPr>
          <t>希望する学校の【　】内の●選択してください</t>
        </r>
      </text>
    </comment>
    <comment ref="B66" authorId="0">
      <text>
        <r>
          <rPr>
            <b/>
            <sz val="9"/>
            <color indexed="10"/>
            <rFont val="ＭＳ Ｐゴシック"/>
            <family val="3"/>
          </rPr>
          <t>（必須/
複数選択）</t>
        </r>
      </text>
    </comment>
    <comment ref="B78" authorId="0">
      <text>
        <r>
          <rPr>
            <b/>
            <sz val="9"/>
            <color indexed="10"/>
            <rFont val="ＭＳ Ｐゴシック"/>
            <family val="3"/>
          </rPr>
          <t>必要なスキルや特記すべき条件を具体的に</t>
        </r>
      </text>
    </comment>
    <comment ref="B89" authorId="0">
      <text>
        <r>
          <rPr>
            <sz val="8"/>
            <color indexed="10"/>
            <rFont val="ＭＳ Ｐゴシック"/>
            <family val="3"/>
          </rPr>
          <t>待遇についての追記事項・用意するもの等をご記入下さい。</t>
        </r>
      </text>
    </comment>
    <comment ref="C93" authorId="2">
      <text>
        <r>
          <rPr>
            <b/>
            <sz val="9"/>
            <color indexed="10"/>
            <rFont val="ＭＳ Ｐゴシック"/>
            <family val="3"/>
          </rPr>
          <t>全登録企業統一、変更不可</t>
        </r>
      </text>
    </comment>
    <comment ref="BC94" authorId="2">
      <text>
        <r>
          <rPr>
            <b/>
            <sz val="10"/>
            <color indexed="10"/>
            <rFont val="ＭＳ Ｐゴシック"/>
            <family val="3"/>
          </rPr>
          <t>期間延長可（</t>
        </r>
        <r>
          <rPr>
            <b/>
            <u val="single"/>
            <sz val="10"/>
            <color indexed="10"/>
            <rFont val="ＭＳ Ｐゴシック"/>
            <family val="3"/>
          </rPr>
          <t>7/31時点で学生応募無の場合</t>
        </r>
        <r>
          <rPr>
            <b/>
            <sz val="10"/>
            <color indexed="10"/>
            <rFont val="ＭＳ Ｐゴシック"/>
            <family val="3"/>
          </rPr>
          <t>）の最終応募締切日</t>
        </r>
      </text>
    </comment>
  </commentList>
</comments>
</file>

<file path=xl/sharedStrings.xml><?xml version="1.0" encoding="utf-8"?>
<sst xmlns="http://schemas.openxmlformats.org/spreadsheetml/2006/main" count="718" uniqueCount="251">
  <si>
    <t>会社概要</t>
  </si>
  <si>
    <t>会社名</t>
  </si>
  <si>
    <t>業種</t>
  </si>
  <si>
    <t>〒</t>
  </si>
  <si>
    <t>所在地</t>
  </si>
  <si>
    <t>電話番号</t>
  </si>
  <si>
    <t>ＦＡＸ番号</t>
  </si>
  <si>
    <t>月</t>
  </si>
  <si>
    <t>従業員数</t>
  </si>
  <si>
    <t>名</t>
  </si>
  <si>
    <t>平均年齢</t>
  </si>
  <si>
    <t>歳</t>
  </si>
  <si>
    <t>ホームページ</t>
  </si>
  <si>
    <t>実習概要</t>
  </si>
  <si>
    <t>実習場所</t>
  </si>
  <si>
    <t>最寄り駅・バス停</t>
  </si>
  <si>
    <t>【</t>
  </si>
  <si>
    <t>】</t>
  </si>
  <si>
    <t>（</t>
  </si>
  <si>
    <t>）</t>
  </si>
  <si>
    <t>日</t>
  </si>
  <si>
    <t>～</t>
  </si>
  <si>
    <t>実習予定日数</t>
  </si>
  <si>
    <t>【</t>
  </si>
  <si>
    <t>】</t>
  </si>
  <si>
    <t>日間</t>
  </si>
  <si>
    <t>勤務時間</t>
  </si>
  <si>
    <t>：</t>
  </si>
  <si>
    <t>～</t>
  </si>
  <si>
    <t>（休憩</t>
  </si>
  <si>
    <t>分）</t>
  </si>
  <si>
    <t>受入条件等</t>
  </si>
  <si>
    <t>学部１年</t>
  </si>
  <si>
    <t>高専</t>
  </si>
  <si>
    <t>希望校</t>
  </si>
  <si>
    <t>九州工業大学</t>
  </si>
  <si>
    <t>西日本工業大学</t>
  </si>
  <si>
    <t>北九州工業高等専門学校</t>
  </si>
  <si>
    <t>留学生受入</t>
  </si>
  <si>
    <t>（</t>
  </si>
  <si>
    <t>留学生
受入条件</t>
  </si>
  <si>
    <t>選考方法</t>
  </si>
  <si>
    <t>受入人数</t>
  </si>
  <si>
    <t xml:space="preserve">名 </t>
  </si>
  <si>
    <t>待　遇</t>
  </si>
  <si>
    <t>通勤費</t>
  </si>
  <si>
    <t>報　酬</t>
  </si>
  <si>
    <t>宿泊費</t>
  </si>
  <si>
    <t>宿泊施設</t>
  </si>
  <si>
    <t>昼　食</t>
  </si>
  <si>
    <t>食堂利用</t>
  </si>
  <si>
    <t>備考欄</t>
  </si>
  <si>
    <t>所属部署</t>
  </si>
  <si>
    <t>役職</t>
  </si>
  <si>
    <t>氏名</t>
  </si>
  <si>
    <t>TEL</t>
  </si>
  <si>
    <t>FAX</t>
  </si>
  <si>
    <t>代表役職</t>
  </si>
  <si>
    <t>代表者氏名</t>
  </si>
  <si>
    <t>実習テーマ</t>
  </si>
  <si>
    <t>設立年月</t>
  </si>
  <si>
    <t>Mail：</t>
  </si>
  <si>
    <t>代表者氏名</t>
  </si>
  <si>
    <t>設立年</t>
  </si>
  <si>
    <t>ホームページ</t>
  </si>
  <si>
    <t>：</t>
  </si>
  <si>
    <t>休憩</t>
  </si>
  <si>
    <t>大学院</t>
  </si>
  <si>
    <t>学部２年</t>
  </si>
  <si>
    <t>大学生</t>
  </si>
  <si>
    <t>高　専</t>
  </si>
  <si>
    <t>希望学部、学科、研究分野、専攻等</t>
  </si>
  <si>
    <t>最寄り駅・
バス停</t>
  </si>
  <si>
    <t>その他（）</t>
  </si>
  <si>
    <t>挨拶程度</t>
  </si>
  <si>
    <t>日常会話が出来る位</t>
  </si>
  <si>
    <t>ほとんどの日本語が理解できる位</t>
  </si>
  <si>
    <t>可</t>
  </si>
  <si>
    <t>不可</t>
  </si>
  <si>
    <t>応相談</t>
  </si>
  <si>
    <t>書類選考のみ</t>
  </si>
  <si>
    <t>書類選考+面談</t>
  </si>
  <si>
    <t>その他</t>
  </si>
  <si>
    <t>修士１年</t>
  </si>
  <si>
    <t>mail</t>
  </si>
  <si>
    <t>TEL</t>
  </si>
  <si>
    <t>FAX</t>
  </si>
  <si>
    <t>※休日</t>
  </si>
  <si>
    <t>土曜</t>
  </si>
  <si>
    <t>日曜</t>
  </si>
  <si>
    <t>祝日</t>
  </si>
  <si>
    <t>学年問わず</t>
  </si>
  <si>
    <t>学校問わず</t>
  </si>
  <si>
    <t>専攻科１年</t>
  </si>
  <si>
    <t>応募資格・
求める能力</t>
  </si>
  <si>
    <t>・</t>
  </si>
  <si>
    <t>保　険</t>
  </si>
  <si>
    <t>制服貸与</t>
  </si>
  <si>
    <t>安全靴貸与</t>
  </si>
  <si>
    <t>赴任交通費</t>
  </si>
  <si>
    <t>氏名</t>
  </si>
  <si>
    <t>※基本的に、学生が加入します</t>
  </si>
  <si>
    <t>他</t>
  </si>
  <si>
    <t>MAIL</t>
  </si>
  <si>
    <t>会社名</t>
  </si>
  <si>
    <t>月　日</t>
  </si>
  <si>
    <t>時　間</t>
  </si>
  <si>
    <t>内　　容</t>
  </si>
  <si>
    <t>スケジュール</t>
  </si>
  <si>
    <t>事業内容</t>
  </si>
  <si>
    <t>休日</t>
  </si>
  <si>
    <t>実習先住所
（所在地と異なる場合）</t>
  </si>
  <si>
    <t>受入条件等</t>
  </si>
  <si>
    <t>報酬</t>
  </si>
  <si>
    <t>保険</t>
  </si>
  <si>
    <t>昼食</t>
  </si>
  <si>
    <t>通勤費</t>
  </si>
  <si>
    <t>実習日数</t>
  </si>
  <si>
    <t>相談内容</t>
  </si>
  <si>
    <t>月</t>
  </si>
  <si>
    <t>(上記と違う場合)</t>
  </si>
  <si>
    <t>住所</t>
  </si>
  <si>
    <t>ご担当者</t>
  </si>
  <si>
    <t>書類送付先</t>
  </si>
  <si>
    <t>学部</t>
  </si>
  <si>
    <t>〒802-0082　北九州市小倉北区古船場町1-35　北九州市立商工貿易会館　６階 北九州活性化協議会内</t>
  </si>
  <si>
    <t>書類送付先ご住所</t>
  </si>
  <si>
    <t>応募条件</t>
  </si>
  <si>
    <t>日本語レベル</t>
  </si>
  <si>
    <t>■事務局</t>
  </si>
  <si>
    <t>有</t>
  </si>
  <si>
    <t>info-jinzai@kpec.or.jp</t>
  </si>
  <si>
    <t>学部３年</t>
  </si>
  <si>
    <t>無</t>
  </si>
  <si>
    <t>※</t>
  </si>
  <si>
    <t>　　</t>
  </si>
  <si>
    <t>事務処理の都合上、Ｅｘｃｅｌデータを添付の上、Ｅ－ｍａｉｌにて事務局までご送付ください。</t>
  </si>
  <si>
    <t>希望学年</t>
  </si>
  <si>
    <t>実習テーマ・
実習内容</t>
  </si>
  <si>
    <r>
      <t>備考欄</t>
    </r>
  </si>
  <si>
    <t>実習内容</t>
  </si>
  <si>
    <r>
      <t>書類送付先・お問合せ等ご担当者(</t>
    </r>
    <r>
      <rPr>
        <b/>
        <sz val="11"/>
        <color indexed="10"/>
        <rFont val="ＭＳ Ｐ明朝"/>
        <family val="1"/>
      </rPr>
      <t>上記と違う場合</t>
    </r>
    <r>
      <rPr>
        <sz val="11"/>
        <rFont val="ＭＳ Ｐ明朝"/>
        <family val="1"/>
      </rPr>
      <t>)</t>
    </r>
  </si>
  <si>
    <r>
      <t>北九州地域産業人材育成フォーラム　</t>
    </r>
    <r>
      <rPr>
        <sz val="8"/>
        <rFont val="ＭＳ Ｐ明朝"/>
        <family val="1"/>
      </rPr>
      <t>（インターンシップ担当）</t>
    </r>
    <r>
      <rPr>
        <sz val="10"/>
        <rFont val="ＭＳ Ｐ明朝"/>
        <family val="1"/>
      </rPr>
      <t xml:space="preserve">  TEL：093-541-3122　FAX：093-541-0636</t>
    </r>
  </si>
  <si>
    <t>従業
員数</t>
  </si>
  <si>
    <t>平均
年齢</t>
  </si>
  <si>
    <t>問合せ・書類送付ご担当者</t>
  </si>
  <si>
    <t>ご担当者（フォーラム控え）</t>
  </si>
  <si>
    <t>ＫＴＳ担当者名</t>
  </si>
  <si>
    <t>KTS担当者</t>
  </si>
  <si>
    <t xml:space="preserve">事業内容 </t>
  </si>
  <si>
    <t>ＦＡＸ番号</t>
  </si>
  <si>
    <r>
      <t xml:space="preserve">【受入登録シートの送付先】 </t>
    </r>
    <r>
      <rPr>
        <b/>
        <sz val="10"/>
        <color indexed="10"/>
        <rFont val="ＭＳ Ｐ明朝"/>
        <family val="1"/>
      </rPr>
      <t xml:space="preserve"> </t>
    </r>
  </si>
  <si>
    <t>お問
合せ</t>
  </si>
  <si>
    <t>企業数</t>
  </si>
  <si>
    <t>エントリー状況</t>
  </si>
  <si>
    <t>企業PR</t>
  </si>
  <si>
    <r>
      <t>早稲田大学</t>
    </r>
    <r>
      <rPr>
        <sz val="8"/>
        <color indexed="10"/>
        <rFont val="ＭＳ Ｐ明朝"/>
        <family val="1"/>
      </rPr>
      <t>（情報生産システム工学専攻）</t>
    </r>
  </si>
  <si>
    <r>
      <t>北九州市立大学　</t>
    </r>
    <r>
      <rPr>
        <sz val="8"/>
        <color indexed="10"/>
        <rFont val="ＭＳ Ｐ明朝"/>
        <family val="1"/>
      </rPr>
      <t>（国際環境工学部、研究科のみ）</t>
    </r>
  </si>
  <si>
    <t>ﾌﾘｶﾞﾅ</t>
  </si>
  <si>
    <t>コメントの印刷</t>
  </si>
  <si>
    <t>ページ設定→シート→コメント（選択）</t>
  </si>
  <si>
    <t>別途相談</t>
  </si>
  <si>
    <t>可</t>
  </si>
  <si>
    <t xml:space="preserve">お手数ををおかけ致しますが、どうぞよろしくお願いいたします。
</t>
  </si>
  <si>
    <t>書式のダウンロード→http://www.kpec.or.jp/jinzai/internship/corp/term.php</t>
  </si>
  <si>
    <t>事務局確認事項</t>
  </si>
  <si>
    <t>応募締切日</t>
  </si>
  <si>
    <t>】</t>
  </si>
  <si>
    <t>有</t>
  </si>
  <si>
    <t>否</t>
  </si>
  <si>
    <t>応募期間
延長可否</t>
  </si>
  <si>
    <t>期間延長可否</t>
  </si>
  <si>
    <t>延長最終日</t>
  </si>
  <si>
    <t>月　</t>
  </si>
  <si>
    <t>日</t>
  </si>
  <si>
    <t>（該当しない方を消して下さい）</t>
  </si>
  <si>
    <r>
      <t>産業医科大学</t>
    </r>
    <r>
      <rPr>
        <sz val="9"/>
        <color indexed="10"/>
        <rFont val="ＭＳ Ｐ明朝"/>
        <family val="1"/>
      </rPr>
      <t>（産業保健学部環境マネジメント学科）</t>
    </r>
  </si>
  <si>
    <t>※最少実施日数5日</t>
  </si>
  <si>
    <t>本科４年</t>
  </si>
  <si>
    <t>希望学部
学科
研究分野
専攻等</t>
  </si>
  <si>
    <t>応募資格/
求める能力等</t>
  </si>
  <si>
    <t>まで延長可</t>
  </si>
  <si>
    <t>/</t>
  </si>
  <si>
    <t>別途相談可</t>
  </si>
  <si>
    <t>実習可能期間</t>
  </si>
  <si>
    <t>①</t>
  </si>
  <si>
    <t>②</t>
  </si>
  <si>
    <t>※学生のスケジュールに対応可</t>
  </si>
  <si>
    <r>
      <t>※　学生の実習可能期間は主に夏季休暇となります（8月16日～9月末ごろ）</t>
    </r>
    <r>
      <rPr>
        <b/>
        <sz val="11"/>
        <color indexed="10"/>
        <rFont val="ＭＳ Ｐ明朝"/>
        <family val="1"/>
      </rPr>
      <t xml:space="preserve">
　　</t>
    </r>
    <r>
      <rPr>
        <b/>
        <u val="single"/>
        <sz val="11"/>
        <color indexed="10"/>
        <rFont val="ＭＳ Ｐ明朝"/>
        <family val="1"/>
      </rPr>
      <t>産業医科大学の学生のみ＞7月＊＊日～8月＊＊日（中間試験等の関係）</t>
    </r>
  </si>
  <si>
    <t>企業ロゴマーク</t>
  </si>
  <si>
    <t>企業ＰＲ
※250文字以内</t>
  </si>
  <si>
    <t>事業内容 
※150文字以内（簡潔に）</t>
  </si>
  <si>
    <t>□　インターンシップ登録　WEB掲載　完了</t>
  </si>
  <si>
    <t>☑　企業情報誌掲載</t>
  </si>
  <si>
    <t>実習期間①</t>
  </si>
  <si>
    <t>実習期間②</t>
  </si>
  <si>
    <t>※早稲田大は大学院のみ</t>
  </si>
  <si>
    <t>実習内容にあった、学部・学科・研究分野等を必ずご記入ください（例：機械系学科、デザイン系）</t>
  </si>
  <si>
    <r>
      <t>※どの学生も応募可能の場合は、</t>
    </r>
    <r>
      <rPr>
        <b/>
        <sz val="10"/>
        <rFont val="ＭＳ Ｐ明朝"/>
        <family val="1"/>
      </rPr>
      <t>学科等問わず</t>
    </r>
    <r>
      <rPr>
        <sz val="10"/>
        <rFont val="ＭＳ Ｐ明朝"/>
        <family val="1"/>
      </rPr>
      <t>とご記入ください</t>
    </r>
  </si>
  <si>
    <t>●</t>
  </si>
  <si>
    <t>産業人材育成フォーラム　インターンシップ（研修型）受入登録シート</t>
  </si>
  <si>
    <r>
      <rPr>
        <sz val="10.5"/>
        <color indexed="10"/>
        <rFont val="ＭＳ Ｐ明朝"/>
        <family val="1"/>
      </rPr>
      <t>【2019年度】</t>
    </r>
    <r>
      <rPr>
        <sz val="10.5"/>
        <rFont val="ＭＳ Ｐ明朝"/>
        <family val="1"/>
      </rPr>
      <t>《書式１》　インターンシップ受入企業</t>
    </r>
  </si>
  <si>
    <r>
      <t xml:space="preserve">スケジュール
</t>
    </r>
    <r>
      <rPr>
        <b/>
        <sz val="10"/>
        <color indexed="10"/>
        <rFont val="ＭＳ Ｐ明朝"/>
        <family val="1"/>
      </rPr>
      <t>記入必須</t>
    </r>
  </si>
  <si>
    <r>
      <t xml:space="preserve">実習先住所
</t>
    </r>
    <r>
      <rPr>
        <b/>
        <sz val="7"/>
        <rFont val="ＭＳ Ｐ明朝"/>
        <family val="1"/>
      </rPr>
      <t>（所在地と異なる場合）</t>
    </r>
  </si>
  <si>
    <t>情報誌番号/よみ</t>
  </si>
  <si>
    <t>○○製造株式会社</t>
  </si>
  <si>
    <t>ﾏﾙﾏﾙｾｲｿﾞｳｶﾌﾞｼｷｶｲｼｬ</t>
  </si>
  <si>
    <t>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</si>
  <si>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000-000　北九州市小倉北区○○町１－１</t>
  </si>
  <si>
    <t>093-000-000</t>
  </si>
  <si>
    <t>093-111-111</t>
  </si>
  <si>
    <t>2000年　1月</t>
  </si>
  <si>
    <t>北九州　太郎</t>
  </si>
  <si>
    <t>代表取締役社長</t>
  </si>
  <si>
    <t>http://www.jinzai.or.jp</t>
  </si>
  <si>
    <r>
      <rPr>
        <b/>
        <sz val="11"/>
        <rFont val="ＭＳ Ｐ明朝"/>
        <family val="1"/>
      </rPr>
      <t>原則とし企業情報誌の内容を記載しております</t>
    </r>
    <r>
      <rPr>
        <sz val="11"/>
        <rFont val="ＭＳ Ｐ明朝"/>
        <family val="1"/>
      </rPr>
      <t xml:space="preserve">
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r>
  </si>
  <si>
    <t>初日はオリエンテーション、会社説明、およびものづくりに関する教育
２日目以降は現場で、機器製造の体験。
最終日には、体験した内容の発表。</t>
  </si>
  <si>
    <t>機器製造の実習・体験</t>
  </si>
  <si>
    <t>1日目</t>
  </si>
  <si>
    <t>2日目</t>
  </si>
  <si>
    <t>3日目</t>
  </si>
  <si>
    <t>9日目</t>
  </si>
  <si>
    <t>10日目</t>
  </si>
  <si>
    <t>オリエンテーション（会社概要説明、注意事項説明、担当者紹介等）/座学</t>
  </si>
  <si>
    <t>4～5日目</t>
  </si>
  <si>
    <t>7～8日目</t>
  </si>
  <si>
    <t>座学・実技（▲▲）</t>
  </si>
  <si>
    <t>座学・実技（△△）</t>
  </si>
  <si>
    <t>AM　現場技術員との座談会、発表準備
PM　実習成果報告　管理職との座談会</t>
  </si>
  <si>
    <t>AM　実技　PM　amの続き、発表準備</t>
  </si>
  <si>
    <t>8：30-17：00</t>
  </si>
  <si>
    <t>8：30-17：00</t>
  </si>
  <si>
    <t>所在地と同じ　000-000　北九州市小倉北区○○町１－１</t>
  </si>
  <si>
    <t>ＪＲ　小倉駅   西鉄バス 　米町バス停</t>
  </si>
  <si>
    <t>機械工学系学科学生（またはその分野を学んでいる学生）
電気系学生（またその分野を学んでいる学生）</t>
  </si>
  <si>
    <t>※　応募学生の分野に合わせて一部変更あり</t>
  </si>
  <si>
    <t>機械工学または電気系を学んでいる学生</t>
  </si>
  <si>
    <t>昼食は各自で準備。保険加入証明書（複写）を必ず提出して下さい。
筆記用具は必ず持参して下さい。
作業服・安全靴を貸与致しますので、身長・胸囲・胴囲・靴のサイズをエントリーシートに
記入して下さい。</t>
  </si>
  <si>
    <t>総務課</t>
  </si>
  <si>
    <t>係長</t>
  </si>
  <si>
    <t>小倉　花子</t>
  </si>
  <si>
    <t>000-000-000</t>
  </si>
  <si>
    <t>000-111-111</t>
  </si>
  <si>
    <t>info-×××@kpec.or.jp</t>
  </si>
  <si>
    <t>AM　座学（●●について）/PM　工場・現場見学②</t>
  </si>
  <si>
    <t>AM　工場・現場見学①/PM　座学（〇〇について）</t>
  </si>
  <si>
    <t>情報誌NO</t>
  </si>
  <si>
    <r>
      <t>※　学生の実習可能期間は主に夏季休暇となります（8月16日～9月末ごろ）</t>
    </r>
    <r>
      <rPr>
        <b/>
        <sz val="11"/>
        <color indexed="10"/>
        <rFont val="ＭＳ Ｐ明朝"/>
        <family val="1"/>
      </rPr>
      <t xml:space="preserve">
　　</t>
    </r>
    <r>
      <rPr>
        <b/>
        <u val="single"/>
        <sz val="11"/>
        <color indexed="10"/>
        <rFont val="ＭＳ Ｐ明朝"/>
        <family val="1"/>
      </rPr>
      <t>産業医科大学の学生のみ＞7月29日～8月31日（前期定期試験等の関係）</t>
    </r>
  </si>
  <si>
    <t>有</t>
  </si>
  <si>
    <t>不可</t>
  </si>
  <si>
    <r>
      <rPr>
        <sz val="11"/>
        <rFont val="ＭＳ Ｐゴシック"/>
        <family val="3"/>
      </rPr>
      <t>□</t>
    </r>
    <r>
      <rPr>
        <sz val="11"/>
        <rFont val="ぼくたちのゴシック"/>
        <family val="3"/>
      </rPr>
      <t>　企業情報誌掲載</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</si>
</sst>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m/d;@"/>
    <numFmt numFmtId="179" formatCode="#;\-#;&quot;&quot;;@"/>
    <numFmt numFmtId="180" formatCode="##&quot;月&quot;"/>
    <numFmt numFmtId="181" formatCode="##&quot;日&quot;"/>
    <numFmt numFmtId="182" formatCode="##&quot;日&quot;&quot;間&quot;"/>
    <numFmt numFmtId="183" formatCode="##&quot;週&quot;&quot;間&quot;"/>
    <numFmt numFmtId="184" formatCode="##&quot;分&quot;"/>
    <numFmt numFmtId="185" formatCode="##&quot;人&quot;"/>
    <numFmt numFmtId="186" formatCode="h:mm;@"/>
    <numFmt numFmtId="187" formatCode="####&quot;年&quot;"/>
    <numFmt numFmtId="188" formatCode="0.0"/>
    <numFmt numFmtId="189" formatCode="0_ "/>
  </numFmts>
  <fonts count="11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0.5"/>
      <name val="ＭＳ Ｐ明朝"/>
      <family val="1"/>
    </font>
    <font>
      <sz val="11"/>
      <name val="ＭＳ Ｐ明朝"/>
      <family val="1"/>
    </font>
    <font>
      <b/>
      <sz val="22"/>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10"/>
      <name val="ＭＳ Ｐ明朝"/>
      <family val="1"/>
    </font>
    <font>
      <b/>
      <sz val="18"/>
      <name val="ＭＳ Ｐ明朝"/>
      <family val="1"/>
    </font>
    <font>
      <sz val="8"/>
      <name val="ＭＳ Ｐ明朝"/>
      <family val="1"/>
    </font>
    <font>
      <sz val="11"/>
      <name val="HGPｺﾞｼｯｸM"/>
      <family val="3"/>
    </font>
    <font>
      <sz val="10"/>
      <name val="HGPｺﾞｼｯｸM"/>
      <family val="3"/>
    </font>
    <font>
      <sz val="12"/>
      <name val="HGPｺﾞｼｯｸM"/>
      <family val="3"/>
    </font>
    <font>
      <sz val="8"/>
      <color indexed="10"/>
      <name val="ＭＳ Ｐ明朝"/>
      <family val="1"/>
    </font>
    <font>
      <b/>
      <u val="single"/>
      <sz val="11"/>
      <color indexed="12"/>
      <name val="ＭＳ Ｐゴシック"/>
      <family val="3"/>
    </font>
    <font>
      <b/>
      <sz val="14"/>
      <name val="ＭＳ Ｐ明朝"/>
      <family val="1"/>
    </font>
    <font>
      <b/>
      <sz val="12"/>
      <name val="ＭＳ Ｐ明朝"/>
      <family val="1"/>
    </font>
    <font>
      <b/>
      <sz val="9"/>
      <color indexed="10"/>
      <name val="ＭＳ Ｐゴシック"/>
      <family val="3"/>
    </font>
    <font>
      <b/>
      <sz val="11"/>
      <color indexed="10"/>
      <name val="ＭＳ Ｐ明朝"/>
      <family val="1"/>
    </font>
    <font>
      <sz val="8"/>
      <color indexed="10"/>
      <name val="ＭＳ Ｐゴシック"/>
      <family val="3"/>
    </font>
    <font>
      <b/>
      <sz val="11"/>
      <name val="ＭＳ Ｐゴシック"/>
      <family val="3"/>
    </font>
    <font>
      <b/>
      <sz val="11"/>
      <color indexed="10"/>
      <name val="ＭＳ Ｐゴシック"/>
      <family val="3"/>
    </font>
    <font>
      <b/>
      <sz val="10"/>
      <color indexed="10"/>
      <name val="ＭＳ Ｐ明朝"/>
      <family val="1"/>
    </font>
    <font>
      <sz val="9"/>
      <name val="HG丸ｺﾞｼｯｸM-PRO"/>
      <family val="3"/>
    </font>
    <font>
      <sz val="11"/>
      <name val="ぼくたちのゴシック"/>
      <family val="3"/>
    </font>
    <font>
      <sz val="10.5"/>
      <name val="ぼくたちのゴシック"/>
      <family val="3"/>
    </font>
    <font>
      <sz val="14"/>
      <name val="ＭＳ Ｐ明朝"/>
      <family val="1"/>
    </font>
    <font>
      <sz val="9"/>
      <color indexed="10"/>
      <name val="ＭＳ Ｐ明朝"/>
      <family val="1"/>
    </font>
    <font>
      <b/>
      <sz val="10"/>
      <color indexed="10"/>
      <name val="ＭＳ Ｐゴシック"/>
      <family val="3"/>
    </font>
    <font>
      <b/>
      <sz val="16"/>
      <name val="ＭＳ Ｐ明朝"/>
      <family val="1"/>
    </font>
    <font>
      <b/>
      <sz val="10.5"/>
      <name val="ＭＳ Ｐ明朝"/>
      <family val="1"/>
    </font>
    <font>
      <b/>
      <u val="single"/>
      <sz val="10"/>
      <color indexed="10"/>
      <name val="ＭＳ Ｐゴシック"/>
      <family val="3"/>
    </font>
    <font>
      <b/>
      <sz val="8"/>
      <color indexed="10"/>
      <name val="ＭＳ Ｐゴシック"/>
      <family val="3"/>
    </font>
    <font>
      <b/>
      <sz val="9"/>
      <name val="ＭＳ Ｐ明朝"/>
      <family val="1"/>
    </font>
    <font>
      <b/>
      <u val="single"/>
      <sz val="11"/>
      <color indexed="10"/>
      <name val="ＭＳ Ｐ明朝"/>
      <family val="1"/>
    </font>
    <font>
      <sz val="11"/>
      <name val="Meiryo UI"/>
      <family val="3"/>
    </font>
    <font>
      <sz val="10"/>
      <name val="Meiryo UI"/>
      <family val="3"/>
    </font>
    <font>
      <sz val="9"/>
      <name val="Meiryo UI"/>
      <family val="3"/>
    </font>
    <font>
      <b/>
      <sz val="10"/>
      <name val="ＭＳ Ｐゴシック"/>
      <family val="3"/>
    </font>
    <font>
      <sz val="10.5"/>
      <color indexed="10"/>
      <name val="ＭＳ Ｐ明朝"/>
      <family val="1"/>
    </font>
    <font>
      <b/>
      <sz val="7"/>
      <name val="ＭＳ Ｐ明朝"/>
      <family val="1"/>
    </font>
    <font>
      <b/>
      <sz val="9"/>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2"/>
      <name val="ＭＳ Ｐ明朝"/>
      <family val="1"/>
    </font>
    <font>
      <b/>
      <sz val="10.5"/>
      <color indexed="10"/>
      <name val="ＭＳ Ｐ明朝"/>
      <family val="1"/>
    </font>
    <font>
      <b/>
      <sz val="9"/>
      <color indexed="10"/>
      <name val="ＭＳ Ｐ明朝"/>
      <family val="1"/>
    </font>
    <font>
      <b/>
      <sz val="11"/>
      <color indexed="10"/>
      <name val="Meiryo UI"/>
      <family val="3"/>
    </font>
    <font>
      <sz val="11"/>
      <color indexed="10"/>
      <name val="ＭＳ Ｐ明朝"/>
      <family val="1"/>
    </font>
    <font>
      <sz val="12"/>
      <color indexed="10"/>
      <name val="ＭＳ Ｐ明朝"/>
      <family val="1"/>
    </font>
    <font>
      <sz val="10"/>
      <color indexed="10"/>
      <name val="ＭＳ Ｐ明朝"/>
      <family val="1"/>
    </font>
    <font>
      <b/>
      <sz val="10.5"/>
      <color indexed="10"/>
      <name val="HGPｺﾞｼｯｸM"/>
      <family val="3"/>
    </font>
    <font>
      <b/>
      <sz val="8"/>
      <color indexed="10"/>
      <name val="ＭＳ Ｐ明朝"/>
      <family val="1"/>
    </font>
    <font>
      <sz val="11"/>
      <color indexed="8"/>
      <name val="ＭＳ Ｐ明朝"/>
      <family val="1"/>
    </font>
    <font>
      <b/>
      <u val="single"/>
      <sz val="10.5"/>
      <color indexed="10"/>
      <name val="メイリオ"/>
      <family val="0"/>
    </font>
    <font>
      <sz val="11"/>
      <color indexed="8"/>
      <name val="Calibri"/>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
      <b/>
      <sz val="10"/>
      <color rgb="FFFF0000"/>
      <name val="ＭＳ Ｐ明朝"/>
      <family val="1"/>
    </font>
    <font>
      <sz val="8"/>
      <color rgb="FFFF0000"/>
      <name val="ＭＳ Ｐ明朝"/>
      <family val="1"/>
    </font>
    <font>
      <sz val="10.5"/>
      <color theme="0" tint="-0.04997999966144562"/>
      <name val="ＭＳ Ｐ明朝"/>
      <family val="1"/>
    </font>
    <font>
      <sz val="10.5"/>
      <color rgb="FFFF0000"/>
      <name val="ＭＳ Ｐ明朝"/>
      <family val="1"/>
    </font>
    <font>
      <sz val="9"/>
      <color rgb="FFFF0000"/>
      <name val="ＭＳ Ｐ明朝"/>
      <family val="1"/>
    </font>
    <font>
      <b/>
      <sz val="10.5"/>
      <color rgb="FFFF0000"/>
      <name val="ＭＳ Ｐ明朝"/>
      <family val="1"/>
    </font>
    <font>
      <b/>
      <sz val="11"/>
      <color rgb="FFFF0000"/>
      <name val="ＭＳ Ｐ明朝"/>
      <family val="1"/>
    </font>
    <font>
      <b/>
      <sz val="9"/>
      <color rgb="FFFF0000"/>
      <name val="ＭＳ Ｐ明朝"/>
      <family val="1"/>
    </font>
    <font>
      <b/>
      <sz val="11"/>
      <color rgb="FFFF0000"/>
      <name val="Meiryo UI"/>
      <family val="3"/>
    </font>
    <font>
      <b/>
      <sz val="8"/>
      <color rgb="FFFF0000"/>
      <name val="ＭＳ Ｐ明朝"/>
      <family val="1"/>
    </font>
    <font>
      <sz val="10"/>
      <color rgb="FFFF0000"/>
      <name val="ＭＳ Ｐ明朝"/>
      <family val="1"/>
    </font>
    <font>
      <b/>
      <sz val="10.5"/>
      <color rgb="FFFF0000"/>
      <name val="HGPｺﾞｼｯｸM"/>
      <family val="3"/>
    </font>
    <font>
      <sz val="11"/>
      <color rgb="FFFF0000"/>
      <name val="ＭＳ Ｐ明朝"/>
      <family val="1"/>
    </font>
    <font>
      <sz val="12"/>
      <color rgb="FFFF0000"/>
      <name val="ＭＳ Ｐ明朝"/>
      <family val="1"/>
    </font>
    <font>
      <sz val="11"/>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C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medium"/>
      <top style="thin"/>
      <bottom style="hair"/>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dotted"/>
      <right>
        <color indexed="63"/>
      </right>
      <top style="thin"/>
      <bottom>
        <color indexed="63"/>
      </bottom>
    </border>
    <border>
      <left style="thin"/>
      <right style="thin"/>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medium"/>
      <top style="hair"/>
      <bottom style="hair"/>
    </border>
    <border>
      <left>
        <color indexed="63"/>
      </left>
      <right style="thin"/>
      <top style="hair"/>
      <bottom style="thin"/>
    </border>
    <border>
      <left>
        <color indexed="63"/>
      </left>
      <right style="medium"/>
      <top style="hair"/>
      <bottom style="thin"/>
    </border>
    <border>
      <left>
        <color indexed="63"/>
      </left>
      <right style="thin"/>
      <top style="hair"/>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80" fillId="0" borderId="3" applyNumberFormat="0" applyFill="0" applyAlignment="0" applyProtection="0"/>
    <xf numFmtId="0" fontId="81" fillId="28" borderId="0" applyNumberFormat="0" applyBorder="0" applyAlignment="0" applyProtection="0"/>
    <xf numFmtId="0" fontId="82" fillId="29"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29"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0" borderId="4" applyNumberFormat="0" applyAlignment="0" applyProtection="0"/>
    <xf numFmtId="0" fontId="91" fillId="0" borderId="0" applyNumberFormat="0" applyFill="0" applyBorder="0" applyAlignment="0" applyProtection="0"/>
    <xf numFmtId="0" fontId="92" fillId="31" borderId="0" applyNumberFormat="0" applyBorder="0" applyAlignment="0" applyProtection="0"/>
    <xf numFmtId="0" fontId="93" fillId="32" borderId="0" applyNumberFormat="0" applyBorder="0" applyAlignment="0" applyProtection="0"/>
  </cellStyleXfs>
  <cellXfs count="581">
    <xf numFmtId="0" fontId="0" fillId="0" borderId="0" xfId="0" applyAlignment="1">
      <alignment/>
    </xf>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0" fontId="5" fillId="0" borderId="10" xfId="0" applyFont="1" applyFill="1" applyBorder="1" applyAlignment="1" applyProtection="1">
      <alignment horizontal="left" vertical="center" indent="1" shrinkToFit="1"/>
      <protection locked="0"/>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5" fillId="0" borderId="11" xfId="0" applyFont="1" applyFill="1" applyBorder="1" applyAlignment="1" applyProtection="1">
      <alignment horizontal="left" vertical="center" indent="1" shrinkToFit="1"/>
      <protection locked="0"/>
    </xf>
    <xf numFmtId="0" fontId="6" fillId="0" borderId="12"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15" fillId="0" borderId="0" xfId="0" applyFont="1" applyAlignment="1" applyProtection="1">
      <alignment/>
      <protection locked="0"/>
    </xf>
    <xf numFmtId="0" fontId="15" fillId="0" borderId="0" xfId="0" applyNumberFormat="1" applyFont="1" applyAlignment="1" applyProtection="1">
      <alignment/>
      <protection/>
    </xf>
    <xf numFmtId="0" fontId="15" fillId="0" borderId="0" xfId="0" applyFont="1" applyFill="1" applyBorder="1" applyAlignment="1" applyProtection="1">
      <alignment vertical="center"/>
      <protection/>
    </xf>
    <xf numFmtId="187" fontId="15" fillId="0" borderId="0" xfId="0" applyNumberFormat="1" applyFont="1" applyAlignment="1" applyProtection="1">
      <alignment/>
      <protection locked="0"/>
    </xf>
    <xf numFmtId="0" fontId="15" fillId="0" borderId="0" xfId="0" applyNumberFormat="1" applyFont="1" applyAlignment="1" applyProtection="1">
      <alignment/>
      <protection locked="0"/>
    </xf>
    <xf numFmtId="0" fontId="15" fillId="0" borderId="0" xfId="0" applyFont="1" applyAlignment="1" applyProtection="1">
      <alignment horizontal="center"/>
      <protection locked="0"/>
    </xf>
    <xf numFmtId="0" fontId="1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locked="0"/>
    </xf>
    <xf numFmtId="0" fontId="15" fillId="0" borderId="0" xfId="0" applyFont="1" applyFill="1" applyBorder="1" applyAlignment="1" applyProtection="1">
      <alignment/>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7" fillId="0" borderId="0" xfId="0" applyFont="1" applyFill="1" applyAlignment="1" applyProtection="1">
      <alignment horizontal="center" vertical="top"/>
      <protection locked="0"/>
    </xf>
    <xf numFmtId="0" fontId="17" fillId="0" borderId="17" xfId="0" applyFont="1" applyFill="1" applyBorder="1" applyAlignment="1" applyProtection="1">
      <alignment horizontal="center" vertical="top"/>
      <protection locked="0"/>
    </xf>
    <xf numFmtId="0" fontId="17" fillId="0" borderId="18" xfId="0" applyFont="1" applyFill="1" applyBorder="1" applyAlignment="1" applyProtection="1">
      <alignment horizontal="center" vertical="top"/>
      <protection locked="0"/>
    </xf>
    <xf numFmtId="0" fontId="17" fillId="0" borderId="19" xfId="0" applyFont="1" applyFill="1" applyBorder="1" applyAlignment="1" applyProtection="1">
      <alignment horizontal="center" vertical="top"/>
      <protection locked="0"/>
    </xf>
    <xf numFmtId="0" fontId="17" fillId="0" borderId="20" xfId="0" applyFont="1" applyFill="1" applyBorder="1" applyAlignment="1" applyProtection="1">
      <alignment horizontal="center" vertical="top"/>
      <protection locked="0"/>
    </xf>
    <xf numFmtId="0" fontId="15" fillId="0" borderId="0" xfId="0" applyFont="1" applyAlignment="1" applyProtection="1">
      <alignment/>
      <protection/>
    </xf>
    <xf numFmtId="187" fontId="15" fillId="0" borderId="0" xfId="0" applyNumberFormat="1" applyFont="1" applyAlignment="1" applyProtection="1">
      <alignment/>
      <protection/>
    </xf>
    <xf numFmtId="0" fontId="15" fillId="0" borderId="0" xfId="0" applyFont="1" applyAlignment="1" applyProtection="1">
      <alignment horizontal="center"/>
      <protection/>
    </xf>
    <xf numFmtId="49" fontId="15" fillId="0" borderId="0" xfId="0" applyNumberFormat="1" applyFont="1" applyFill="1" applyBorder="1" applyAlignment="1" applyProtection="1">
      <alignment vertical="center"/>
      <protection/>
    </xf>
    <xf numFmtId="0" fontId="15" fillId="0" borderId="0" xfId="0" applyFont="1" applyAlignment="1" applyProtection="1">
      <alignment wrapText="1"/>
      <protection/>
    </xf>
    <xf numFmtId="0" fontId="15" fillId="0" borderId="0" xfId="0" applyNumberFormat="1" applyFont="1" applyAlignment="1" applyProtection="1">
      <alignment wrapText="1"/>
      <protection/>
    </xf>
    <xf numFmtId="0" fontId="15" fillId="0" borderId="0" xfId="0" applyFont="1" applyAlignment="1" applyProtection="1">
      <alignment wrapText="1"/>
      <protection locked="0"/>
    </xf>
    <xf numFmtId="0" fontId="94" fillId="33" borderId="10" xfId="0" applyFont="1" applyFill="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5" fillId="0" borderId="22" xfId="0" applyFont="1" applyFill="1" applyBorder="1" applyAlignment="1" applyProtection="1">
      <alignment vertical="center"/>
      <protection locked="0"/>
    </xf>
    <xf numFmtId="0" fontId="17" fillId="0" borderId="23" xfId="0" applyFont="1" applyFill="1" applyBorder="1" applyAlignment="1" applyProtection="1">
      <alignment vertical="top"/>
      <protection/>
    </xf>
    <xf numFmtId="178" fontId="6" fillId="0" borderId="23" xfId="0" applyNumberFormat="1" applyFont="1" applyBorder="1" applyAlignment="1" applyProtection="1">
      <alignment vertical="center"/>
      <protection locked="0"/>
    </xf>
    <xf numFmtId="178" fontId="6" fillId="0" borderId="24" xfId="0" applyNumberFormat="1" applyFont="1" applyBorder="1" applyAlignment="1" applyProtection="1">
      <alignment vertical="center"/>
      <protection locked="0"/>
    </xf>
    <xf numFmtId="0" fontId="6" fillId="0" borderId="10" xfId="0" applyFont="1" applyFill="1" applyBorder="1" applyAlignment="1" applyProtection="1">
      <alignment horizontal="center" vertical="center" textRotation="255"/>
      <protection locked="0"/>
    </xf>
    <xf numFmtId="0" fontId="11"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textRotation="255"/>
      <protection locked="0"/>
    </xf>
    <xf numFmtId="0" fontId="11" fillId="0" borderId="11" xfId="0" applyFont="1" applyFill="1" applyBorder="1" applyAlignment="1" applyProtection="1">
      <alignment horizontal="center" vertical="center"/>
      <protection locked="0"/>
    </xf>
    <xf numFmtId="0" fontId="6" fillId="0" borderId="25"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5" fillId="0" borderId="15" xfId="0" applyFont="1" applyFill="1" applyBorder="1" applyAlignment="1" applyProtection="1">
      <alignment vertical="center" shrinkToFit="1"/>
      <protection locked="0"/>
    </xf>
    <xf numFmtId="0" fontId="5" fillId="33" borderId="27" xfId="0" applyFont="1" applyFill="1" applyBorder="1" applyAlignment="1" applyProtection="1">
      <alignment vertical="center"/>
      <protection locked="0"/>
    </xf>
    <xf numFmtId="0" fontId="17" fillId="0" borderId="28" xfId="0" applyFont="1" applyFill="1" applyBorder="1" applyAlignment="1" applyProtection="1">
      <alignment horizontal="center" vertical="top"/>
      <protection/>
    </xf>
    <xf numFmtId="0" fontId="17" fillId="0" borderId="23" xfId="0" applyFont="1" applyFill="1" applyBorder="1" applyAlignment="1" applyProtection="1">
      <alignment horizontal="center" vertical="top"/>
      <protection/>
    </xf>
    <xf numFmtId="0" fontId="17" fillId="0" borderId="23" xfId="0" applyFont="1" applyFill="1" applyBorder="1" applyAlignment="1" applyProtection="1">
      <alignment horizontal="center" vertical="center"/>
      <protection/>
    </xf>
    <xf numFmtId="0" fontId="15" fillId="0" borderId="0" xfId="0" applyFont="1" applyAlignment="1" applyProtection="1">
      <alignment horizontal="center" vertical="center"/>
      <protection/>
    </xf>
    <xf numFmtId="180" fontId="15" fillId="0" borderId="0" xfId="0" applyNumberFormat="1" applyFont="1" applyAlignment="1" applyProtection="1">
      <alignment horizontal="center" vertical="center"/>
      <protection locked="0"/>
    </xf>
    <xf numFmtId="0" fontId="6" fillId="14" borderId="29" xfId="0" applyFont="1" applyFill="1" applyBorder="1" applyAlignment="1" applyProtection="1">
      <alignment horizontal="center" vertical="center"/>
      <protection locked="0"/>
    </xf>
    <xf numFmtId="178" fontId="95" fillId="0" borderId="15" xfId="0" applyNumberFormat="1" applyFont="1" applyFill="1" applyBorder="1" applyAlignment="1" applyProtection="1">
      <alignment vertical="center" wrapText="1" shrinkToFit="1"/>
      <protection locked="0"/>
    </xf>
    <xf numFmtId="0" fontId="6" fillId="0" borderId="23" xfId="0" applyFont="1" applyFill="1" applyBorder="1" applyAlignment="1" applyProtection="1">
      <alignment vertical="center" shrinkToFit="1"/>
      <protection locked="0"/>
    </xf>
    <xf numFmtId="0" fontId="17" fillId="0" borderId="23" xfId="0" applyFont="1" applyFill="1" applyBorder="1" applyAlignment="1" applyProtection="1">
      <alignment horizontal="center" vertical="top"/>
      <protection locked="0"/>
    </xf>
    <xf numFmtId="0" fontId="6" fillId="0" borderId="23" xfId="0" applyFont="1" applyBorder="1" applyAlignment="1" applyProtection="1">
      <alignment horizontal="left" vertical="center"/>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178" fontId="10" fillId="0" borderId="28" xfId="0" applyNumberFormat="1" applyFont="1" applyFill="1" applyBorder="1" applyAlignment="1" applyProtection="1">
      <alignment vertical="center" shrinkToFit="1"/>
      <protection locked="0"/>
    </xf>
    <xf numFmtId="178" fontId="10" fillId="0" borderId="23" xfId="0" applyNumberFormat="1" applyFont="1" applyFill="1" applyBorder="1" applyAlignment="1" applyProtection="1">
      <alignment vertical="center" shrinkToFit="1"/>
      <protection locked="0"/>
    </xf>
    <xf numFmtId="0" fontId="6" fillId="2" borderId="32" xfId="0" applyFont="1" applyFill="1" applyBorder="1" applyAlignment="1" applyProtection="1">
      <alignment horizontal="center" vertical="center" wrapText="1"/>
      <protection locked="0"/>
    </xf>
    <xf numFmtId="0" fontId="6" fillId="0" borderId="3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2" borderId="31" xfId="0"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34" xfId="0" applyFont="1" applyFill="1" applyBorder="1" applyAlignment="1" applyProtection="1">
      <alignment vertical="center" wrapText="1"/>
      <protection locked="0"/>
    </xf>
    <xf numFmtId="0" fontId="11" fillId="2" borderId="31" xfId="0" applyFont="1" applyFill="1" applyBorder="1" applyAlignment="1" applyProtection="1">
      <alignment horizontal="center" vertical="center" shrinkToFit="1"/>
      <protection locked="0"/>
    </xf>
    <xf numFmtId="0" fontId="9" fillId="2" borderId="34" xfId="0" applyFont="1" applyFill="1" applyBorder="1" applyAlignment="1" applyProtection="1">
      <alignment vertical="center" wrapText="1"/>
      <protection locked="0"/>
    </xf>
    <xf numFmtId="0" fontId="9" fillId="2" borderId="30" xfId="0" applyFont="1" applyFill="1" applyBorder="1" applyAlignment="1" applyProtection="1">
      <alignment vertical="center" wrapText="1"/>
      <protection locked="0"/>
    </xf>
    <xf numFmtId="0" fontId="6" fillId="2" borderId="32" xfId="0" applyFont="1" applyFill="1" applyBorder="1" applyAlignment="1" applyProtection="1">
      <alignment horizontal="center" vertical="center" shrinkToFit="1"/>
      <protection locked="0"/>
    </xf>
    <xf numFmtId="0" fontId="6" fillId="0" borderId="35"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14" fillId="2" borderId="38" xfId="0" applyFont="1" applyFill="1" applyBorder="1" applyAlignment="1" applyProtection="1">
      <alignment horizontal="center" vertical="center" wrapText="1"/>
      <protection locked="0"/>
    </xf>
    <xf numFmtId="0" fontId="14" fillId="34" borderId="31"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14" borderId="17"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protection locked="0"/>
    </xf>
    <xf numFmtId="0" fontId="6" fillId="0" borderId="39"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5" fillId="0" borderId="40" xfId="0" applyFont="1" applyFill="1" applyBorder="1" applyAlignment="1" applyProtection="1">
      <alignment vertical="center"/>
      <protection locked="0"/>
    </xf>
    <xf numFmtId="0" fontId="11" fillId="0" borderId="41" xfId="0" applyFont="1" applyBorder="1" applyAlignment="1" applyProtection="1">
      <alignment vertical="center"/>
      <protection locked="0"/>
    </xf>
    <xf numFmtId="0" fontId="96" fillId="0" borderId="0" xfId="0" applyFont="1" applyAlignment="1" applyProtection="1">
      <alignment vertical="center"/>
      <protection locked="0"/>
    </xf>
    <xf numFmtId="0" fontId="94" fillId="7" borderId="10" xfId="0" applyFont="1" applyFill="1" applyBorder="1" applyAlignment="1" applyProtection="1">
      <alignment vertical="center"/>
      <protection locked="0"/>
    </xf>
    <xf numFmtId="0" fontId="94" fillId="7" borderId="0" xfId="0" applyFont="1" applyFill="1" applyAlignment="1" applyProtection="1">
      <alignment vertical="center" wrapText="1"/>
      <protection locked="0"/>
    </xf>
    <xf numFmtId="0" fontId="5" fillId="7" borderId="0" xfId="0" applyFont="1" applyFill="1" applyAlignment="1" applyProtection="1">
      <alignment vertical="center"/>
      <protection locked="0"/>
    </xf>
    <xf numFmtId="0" fontId="97" fillId="7" borderId="0" xfId="0" applyFont="1" applyFill="1" applyAlignment="1" applyProtection="1">
      <alignment vertical="center"/>
      <protection locked="0"/>
    </xf>
    <xf numFmtId="0" fontId="6" fillId="0" borderId="23" xfId="0" applyFont="1" applyBorder="1" applyAlignment="1" applyProtection="1">
      <alignment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2" borderId="17" xfId="0" applyFont="1" applyFill="1" applyBorder="1" applyAlignment="1" applyProtection="1">
      <alignment horizontal="center" vertical="center" shrinkToFit="1"/>
      <protection locked="0"/>
    </xf>
    <xf numFmtId="0" fontId="5" fillId="7" borderId="18" xfId="0" applyFont="1" applyFill="1" applyBorder="1" applyAlignment="1" applyProtection="1">
      <alignment vertical="center"/>
      <protection locked="0"/>
    </xf>
    <xf numFmtId="0" fontId="29" fillId="7" borderId="19" xfId="0" applyFont="1" applyFill="1" applyBorder="1" applyAlignment="1" applyProtection="1">
      <alignment vertical="center"/>
      <protection locked="0"/>
    </xf>
    <xf numFmtId="0" fontId="30" fillId="7" borderId="19" xfId="0" applyFont="1" applyFill="1" applyBorder="1" applyAlignment="1" applyProtection="1">
      <alignment vertical="center"/>
      <protection locked="0"/>
    </xf>
    <xf numFmtId="0" fontId="5" fillId="7" borderId="19" xfId="0" applyFont="1" applyFill="1" applyBorder="1" applyAlignment="1" applyProtection="1">
      <alignment vertical="center"/>
      <protection locked="0"/>
    </xf>
    <xf numFmtId="0" fontId="5" fillId="7" borderId="20" xfId="0" applyFont="1" applyFill="1" applyBorder="1" applyAlignment="1" applyProtection="1">
      <alignment vertical="center"/>
      <protection locked="0"/>
    </xf>
    <xf numFmtId="0" fontId="5" fillId="7" borderId="25" xfId="0" applyFont="1" applyFill="1" applyBorder="1" applyAlignment="1" applyProtection="1">
      <alignment vertical="center"/>
      <protection locked="0"/>
    </xf>
    <xf numFmtId="0" fontId="29" fillId="7" borderId="13" xfId="0" applyFont="1" applyFill="1" applyBorder="1" applyAlignment="1" applyProtection="1">
      <alignment vertical="center"/>
      <protection locked="0"/>
    </xf>
    <xf numFmtId="0" fontId="30" fillId="7" borderId="13" xfId="0" applyFont="1" applyFill="1" applyBorder="1" applyAlignment="1" applyProtection="1">
      <alignment vertical="center"/>
      <protection locked="0"/>
    </xf>
    <xf numFmtId="0" fontId="5" fillId="7" borderId="13" xfId="0" applyFont="1" applyFill="1" applyBorder="1" applyAlignment="1" applyProtection="1">
      <alignment vertical="center"/>
      <protection locked="0"/>
    </xf>
    <xf numFmtId="0" fontId="5" fillId="7" borderId="42" xfId="0" applyFont="1" applyFill="1" applyBorder="1" applyAlignment="1" applyProtection="1">
      <alignment vertical="center"/>
      <protection locked="0"/>
    </xf>
    <xf numFmtId="0" fontId="6" fillId="0" borderId="43" xfId="0" applyFont="1" applyFill="1" applyBorder="1" applyAlignment="1" applyProtection="1">
      <alignment vertical="center"/>
      <protection locked="0"/>
    </xf>
    <xf numFmtId="0" fontId="6" fillId="0" borderId="44" xfId="0" applyFont="1" applyFill="1" applyBorder="1" applyAlignment="1" applyProtection="1">
      <alignment vertical="center"/>
      <protection locked="0"/>
    </xf>
    <xf numFmtId="0" fontId="98" fillId="0" borderId="11" xfId="0" applyFont="1" applyFill="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35" fillId="7" borderId="10" xfId="0" applyFont="1" applyFill="1" applyBorder="1" applyAlignment="1" applyProtection="1">
      <alignment horizontal="right" vertical="center"/>
      <protection locked="0"/>
    </xf>
    <xf numFmtId="0" fontId="35" fillId="7" borderId="10" xfId="0" applyFont="1" applyFill="1" applyBorder="1" applyAlignment="1" applyProtection="1">
      <alignment vertical="center"/>
      <protection locked="0"/>
    </xf>
    <xf numFmtId="0" fontId="99" fillId="7" borderId="10" xfId="0" applyFont="1" applyFill="1" applyBorder="1" applyAlignment="1" applyProtection="1">
      <alignment vertical="center"/>
      <protection locked="0"/>
    </xf>
    <xf numFmtId="0" fontId="35" fillId="7" borderId="0" xfId="0" applyFont="1" applyFill="1" applyAlignment="1" applyProtection="1">
      <alignment vertical="center"/>
      <protection locked="0"/>
    </xf>
    <xf numFmtId="0" fontId="35" fillId="7" borderId="0" xfId="0" applyFont="1" applyFill="1" applyAlignment="1" applyProtection="1">
      <alignment vertical="center" wrapText="1"/>
      <protection locked="0"/>
    </xf>
    <xf numFmtId="0" fontId="99" fillId="7" borderId="0" xfId="0" applyFont="1" applyFill="1" applyAlignment="1" applyProtection="1">
      <alignment vertical="center" wrapText="1"/>
      <protection locked="0"/>
    </xf>
    <xf numFmtId="0" fontId="9" fillId="33" borderId="26" xfId="0" applyFont="1" applyFill="1" applyBorder="1" applyAlignment="1" applyProtection="1">
      <alignment horizontal="right" vertical="center"/>
      <protection locked="0"/>
    </xf>
    <xf numFmtId="0" fontId="100" fillId="0" borderId="23" xfId="0" applyFont="1" applyFill="1" applyBorder="1" applyAlignment="1" applyProtection="1">
      <alignment vertical="center"/>
      <protection locked="0"/>
    </xf>
    <xf numFmtId="177" fontId="6"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0" fillId="2" borderId="38" xfId="0" applyFont="1" applyFill="1" applyBorder="1" applyAlignment="1" applyProtection="1">
      <alignment horizontal="center" vertical="center" shrinkToFit="1"/>
      <protection locked="0"/>
    </xf>
    <xf numFmtId="0" fontId="101" fillId="0" borderId="19" xfId="0" applyFont="1" applyFill="1" applyBorder="1" applyAlignment="1" applyProtection="1">
      <alignment vertical="center"/>
      <protection locked="0"/>
    </xf>
    <xf numFmtId="0" fontId="101" fillId="0" borderId="46" xfId="0" applyFont="1" applyFill="1" applyBorder="1" applyAlignment="1" applyProtection="1">
      <alignment vertical="center"/>
      <protection locked="0"/>
    </xf>
    <xf numFmtId="0" fontId="94" fillId="0" borderId="18" xfId="0" applyFont="1" applyFill="1" applyBorder="1" applyAlignment="1" applyProtection="1">
      <alignment vertical="center"/>
      <protection locked="0"/>
    </xf>
    <xf numFmtId="0" fontId="101" fillId="0" borderId="21" xfId="0" applyFont="1" applyFill="1" applyBorder="1" applyAlignment="1" applyProtection="1">
      <alignment vertical="center"/>
      <protection locked="0"/>
    </xf>
    <xf numFmtId="0" fontId="101" fillId="0" borderId="47" xfId="0" applyFont="1" applyFill="1" applyBorder="1" applyAlignment="1" applyProtection="1">
      <alignment vertical="center"/>
      <protection locked="0"/>
    </xf>
    <xf numFmtId="177" fontId="6" fillId="0" borderId="12" xfId="0" applyNumberFormat="1" applyFont="1" applyBorder="1" applyAlignment="1" applyProtection="1">
      <alignment horizontal="center" vertical="center"/>
      <protection locked="0"/>
    </xf>
    <xf numFmtId="178" fontId="95" fillId="0" borderId="12" xfId="0" applyNumberFormat="1" applyFont="1" applyFill="1" applyBorder="1" applyAlignment="1" applyProtection="1">
      <alignment vertical="center" wrapText="1" shrinkToFit="1"/>
      <protection locked="0"/>
    </xf>
    <xf numFmtId="0" fontId="10" fillId="0" borderId="0" xfId="0" applyFont="1" applyFill="1" applyBorder="1" applyAlignment="1" applyProtection="1">
      <alignment horizontal="left" vertical="center"/>
      <protection locked="0"/>
    </xf>
    <xf numFmtId="178" fontId="10" fillId="0" borderId="48" xfId="0" applyNumberFormat="1" applyFont="1" applyFill="1" applyBorder="1" applyAlignment="1" applyProtection="1">
      <alignment vertical="center" shrinkToFit="1"/>
      <protection locked="0"/>
    </xf>
    <xf numFmtId="178" fontId="10" fillId="0" borderId="19" xfId="0" applyNumberFormat="1" applyFont="1" applyFill="1" applyBorder="1" applyAlignment="1" applyProtection="1">
      <alignment vertical="center" shrinkToFit="1"/>
      <protection locked="0"/>
    </xf>
    <xf numFmtId="0" fontId="5" fillId="0" borderId="19" xfId="0" applyFont="1" applyBorder="1" applyAlignment="1" applyProtection="1">
      <alignment vertical="center"/>
      <protection locked="0"/>
    </xf>
    <xf numFmtId="0" fontId="10" fillId="0" borderId="49" xfId="0" applyFont="1" applyFill="1" applyBorder="1" applyAlignment="1" applyProtection="1">
      <alignment horizontal="left" vertical="center"/>
      <protection locked="0"/>
    </xf>
    <xf numFmtId="0" fontId="10" fillId="0" borderId="21" xfId="0" applyFont="1" applyFill="1" applyBorder="1" applyAlignment="1" applyProtection="1">
      <alignment horizontal="left" vertical="center"/>
      <protection locked="0"/>
    </xf>
    <xf numFmtId="0" fontId="10" fillId="0" borderId="47"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40" fillId="0" borderId="50" xfId="0" applyFont="1" applyFill="1" applyBorder="1" applyAlignment="1" applyProtection="1">
      <alignment vertical="center"/>
      <protection locked="0"/>
    </xf>
    <xf numFmtId="0" fontId="40" fillId="0" borderId="51" xfId="0" applyFont="1" applyFill="1" applyBorder="1" applyAlignment="1" applyProtection="1">
      <alignment vertical="center"/>
      <protection locked="0"/>
    </xf>
    <xf numFmtId="0" fontId="40" fillId="0" borderId="52" xfId="0" applyFont="1" applyFill="1" applyBorder="1" applyAlignment="1" applyProtection="1">
      <alignment vertical="center" wrapText="1"/>
      <protection locked="0"/>
    </xf>
    <xf numFmtId="0" fontId="40" fillId="0" borderId="48" xfId="0" applyFont="1" applyFill="1" applyBorder="1" applyAlignment="1" applyProtection="1">
      <alignment vertical="center" wrapText="1"/>
      <protection locked="0"/>
    </xf>
    <xf numFmtId="0" fontId="40" fillId="0" borderId="53" xfId="0" applyFont="1" applyFill="1" applyBorder="1" applyAlignment="1" applyProtection="1">
      <alignment horizontal="center" vertical="center" wrapText="1"/>
      <protection locked="0"/>
    </xf>
    <xf numFmtId="0" fontId="40" fillId="0" borderId="54" xfId="0" applyFont="1" applyFill="1" applyBorder="1" applyAlignment="1" applyProtection="1">
      <alignment horizontal="center" vertical="center"/>
      <protection/>
    </xf>
    <xf numFmtId="0" fontId="40" fillId="0" borderId="55" xfId="0" applyFont="1" applyFill="1" applyBorder="1" applyAlignment="1" applyProtection="1">
      <alignment horizontal="center" vertical="center"/>
      <protection/>
    </xf>
    <xf numFmtId="0" fontId="40" fillId="0" borderId="56" xfId="0" applyFont="1" applyFill="1" applyBorder="1" applyAlignment="1" applyProtection="1">
      <alignment horizontal="center" vertical="center"/>
      <protection/>
    </xf>
    <xf numFmtId="187" fontId="40" fillId="0" borderId="51" xfId="0" applyNumberFormat="1" applyFont="1" applyFill="1" applyBorder="1" applyAlignment="1" applyProtection="1">
      <alignment horizontal="center" vertical="center"/>
      <protection/>
    </xf>
    <xf numFmtId="187" fontId="40" fillId="0" borderId="52" xfId="0" applyNumberFormat="1" applyFont="1" applyFill="1" applyBorder="1" applyAlignment="1" applyProtection="1">
      <alignment horizontal="center" vertical="center"/>
      <protection/>
    </xf>
    <xf numFmtId="0" fontId="40" fillId="0" borderId="52" xfId="0" applyFont="1" applyFill="1" applyBorder="1" applyAlignment="1" applyProtection="1">
      <alignment horizontal="center" vertical="center" wrapText="1"/>
      <protection/>
    </xf>
    <xf numFmtId="0" fontId="40" fillId="0" borderId="52" xfId="0" applyFont="1" applyFill="1" applyBorder="1" applyAlignment="1" applyProtection="1">
      <alignment horizontal="center" vertical="center"/>
      <protection/>
    </xf>
    <xf numFmtId="0" fontId="40" fillId="0" borderId="53" xfId="0" applyFont="1" applyFill="1" applyBorder="1" applyAlignment="1" applyProtection="1">
      <alignment horizontal="center" vertical="center"/>
      <protection/>
    </xf>
    <xf numFmtId="0" fontId="40" fillId="0" borderId="20"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wrapText="1" shrinkToFit="1"/>
      <protection/>
    </xf>
    <xf numFmtId="0" fontId="40" fillId="13" borderId="18" xfId="0" applyFont="1" applyFill="1" applyBorder="1" applyAlignment="1" applyProtection="1">
      <alignment horizontal="center" vertical="center" wrapText="1"/>
      <protection/>
    </xf>
    <xf numFmtId="0" fontId="40" fillId="0" borderId="19" xfId="0" applyFont="1" applyFill="1" applyBorder="1" applyAlignment="1" applyProtection="1">
      <alignment vertical="center" wrapText="1"/>
      <protection/>
    </xf>
    <xf numFmtId="0" fontId="41" fillId="0" borderId="58" xfId="0" applyNumberFormat="1" applyFont="1" applyFill="1" applyBorder="1" applyAlignment="1" applyProtection="1">
      <alignment horizontal="center" vertical="center" wrapText="1"/>
      <protection/>
    </xf>
    <xf numFmtId="0" fontId="40" fillId="0" borderId="28"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protection/>
    </xf>
    <xf numFmtId="0" fontId="40" fillId="0" borderId="20" xfId="0" applyFont="1" applyFill="1" applyBorder="1" applyAlignment="1" applyProtection="1">
      <alignment horizontal="center" vertical="center" wrapText="1"/>
      <protection/>
    </xf>
    <xf numFmtId="0" fontId="40" fillId="0" borderId="57" xfId="0" applyFont="1" applyFill="1" applyBorder="1" applyAlignment="1" applyProtection="1">
      <alignment horizontal="center" vertical="center" wrapText="1"/>
      <protection/>
    </xf>
    <xf numFmtId="0" fontId="41" fillId="0" borderId="57" xfId="0" applyFont="1" applyFill="1" applyBorder="1" applyAlignment="1" applyProtection="1">
      <alignment horizontal="center" vertical="center" wrapText="1"/>
      <protection/>
    </xf>
    <xf numFmtId="0" fontId="40" fillId="0" borderId="18" xfId="0" applyFont="1" applyFill="1" applyBorder="1" applyAlignment="1" applyProtection="1">
      <alignment horizontal="center" vertical="center"/>
      <protection/>
    </xf>
    <xf numFmtId="0" fontId="40" fillId="30" borderId="57" xfId="0" applyFont="1" applyFill="1" applyBorder="1" applyAlignment="1" applyProtection="1">
      <alignment horizontal="center" vertical="center"/>
      <protection/>
    </xf>
    <xf numFmtId="180" fontId="40" fillId="30" borderId="28" xfId="0" applyNumberFormat="1" applyFont="1" applyFill="1" applyBorder="1" applyAlignment="1" applyProtection="1">
      <alignment horizontal="center" vertical="center" wrapText="1" shrinkToFit="1"/>
      <protection/>
    </xf>
    <xf numFmtId="180" fontId="40" fillId="30" borderId="17" xfId="0" applyNumberFormat="1" applyFont="1" applyFill="1" applyBorder="1" applyAlignment="1" applyProtection="1">
      <alignment horizontal="center" vertical="center" wrapText="1" shrinkToFit="1"/>
      <protection/>
    </xf>
    <xf numFmtId="49" fontId="40" fillId="0" borderId="57" xfId="0" applyNumberFormat="1"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protection locked="0"/>
    </xf>
    <xf numFmtId="0" fontId="40" fillId="0" borderId="34" xfId="0" applyFont="1" applyFill="1" applyBorder="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40" fillId="0" borderId="19" xfId="0" applyNumberFormat="1" applyFont="1" applyBorder="1" applyAlignment="1" applyProtection="1">
      <alignment horizontal="left" vertical="center" wrapText="1"/>
      <protection/>
    </xf>
    <xf numFmtId="0" fontId="41" fillId="0" borderId="19" xfId="0" applyNumberFormat="1" applyFont="1" applyBorder="1" applyAlignment="1" applyProtection="1">
      <alignment horizontal="left" vertical="center" wrapText="1"/>
      <protection/>
    </xf>
    <xf numFmtId="180" fontId="40" fillId="0" borderId="19" xfId="0" applyNumberFormat="1" applyFont="1" applyBorder="1" applyAlignment="1" applyProtection="1">
      <alignment horizontal="center" vertical="center" wrapText="1"/>
      <protection/>
    </xf>
    <xf numFmtId="182" fontId="40" fillId="0" borderId="19" xfId="0" applyNumberFormat="1" applyFont="1" applyBorder="1" applyAlignment="1" applyProtection="1">
      <alignment horizontal="center" vertical="center" wrapText="1"/>
      <protection/>
    </xf>
    <xf numFmtId="183" fontId="40" fillId="0" borderId="19" xfId="0" applyNumberFormat="1" applyFont="1" applyBorder="1" applyAlignment="1" applyProtection="1">
      <alignment horizontal="center" vertical="center" wrapText="1"/>
      <protection/>
    </xf>
    <xf numFmtId="0" fontId="40" fillId="0" borderId="19" xfId="0" applyNumberFormat="1" applyFont="1" applyBorder="1" applyAlignment="1" applyProtection="1">
      <alignment horizontal="center" vertical="center" wrapText="1"/>
      <protection/>
    </xf>
    <xf numFmtId="20" fontId="40" fillId="0" borderId="19" xfId="0" applyNumberFormat="1" applyFont="1" applyBorder="1" applyAlignment="1" applyProtection="1">
      <alignment horizontal="center" vertical="center" wrapText="1"/>
      <protection/>
    </xf>
    <xf numFmtId="0" fontId="40" fillId="0" borderId="19" xfId="0" applyNumberFormat="1" applyFont="1" applyBorder="1" applyAlignment="1" applyProtection="1">
      <alignment horizontal="right" vertical="center" wrapText="1"/>
      <protection/>
    </xf>
    <xf numFmtId="14" fontId="42" fillId="0" borderId="0" xfId="0" applyNumberFormat="1" applyFont="1" applyAlignment="1" applyProtection="1">
      <alignment horizontal="center" vertical="center" wrapText="1"/>
      <protection/>
    </xf>
    <xf numFmtId="0" fontId="40" fillId="0" borderId="19" xfId="0" applyFont="1" applyFill="1" applyBorder="1" applyAlignment="1" applyProtection="1">
      <alignment horizontal="left" vertical="center" wrapText="1"/>
      <protection/>
    </xf>
    <xf numFmtId="0" fontId="40" fillId="0" borderId="19" xfId="0" applyNumberFormat="1" applyFont="1" applyFill="1" applyBorder="1" applyAlignment="1" applyProtection="1">
      <alignment horizontal="left" vertical="center" wrapText="1"/>
      <protection/>
    </xf>
    <xf numFmtId="180" fontId="40" fillId="0" borderId="19" xfId="0" applyNumberFormat="1" applyFont="1" applyBorder="1" applyAlignment="1" applyProtection="1">
      <alignment horizontal="left" vertical="center" wrapText="1"/>
      <protection/>
    </xf>
    <xf numFmtId="182" fontId="40" fillId="0" borderId="19" xfId="0" applyNumberFormat="1" applyFont="1" applyBorder="1" applyAlignment="1" applyProtection="1">
      <alignment horizontal="left" vertical="center" wrapText="1"/>
      <protection/>
    </xf>
    <xf numFmtId="0" fontId="40" fillId="0" borderId="0" xfId="0" applyNumberFormat="1" applyFont="1" applyBorder="1" applyAlignment="1" applyProtection="1">
      <alignment vertical="center" wrapText="1"/>
      <protection/>
    </xf>
    <xf numFmtId="0" fontId="41" fillId="0" borderId="0" xfId="0" applyFont="1" applyFill="1" applyAlignment="1">
      <alignment vertical="center"/>
    </xf>
    <xf numFmtId="0" fontId="6" fillId="14" borderId="25"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wrapText="1"/>
      <protection locked="0"/>
    </xf>
    <xf numFmtId="0" fontId="9" fillId="2" borderId="37"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wrapText="1"/>
      <protection locked="0"/>
    </xf>
    <xf numFmtId="0" fontId="6" fillId="2" borderId="28"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6" fillId="14" borderId="25" xfId="0" applyFont="1" applyFill="1" applyBorder="1" applyAlignment="1" applyProtection="1">
      <alignment horizontal="center" vertical="center"/>
      <protection locked="0"/>
    </xf>
    <xf numFmtId="0" fontId="9" fillId="0" borderId="35" xfId="0" applyFont="1" applyFill="1" applyBorder="1" applyAlignment="1" applyProtection="1">
      <alignment vertical="center"/>
      <protection locked="0"/>
    </xf>
    <xf numFmtId="0" fontId="102" fillId="0" borderId="19" xfId="0" applyFont="1" applyBorder="1" applyAlignment="1" applyProtection="1">
      <alignment horizontal="center" vertical="center" wrapText="1"/>
      <protection/>
    </xf>
    <xf numFmtId="49" fontId="40" fillId="0" borderId="19" xfId="0" applyNumberFormat="1" applyFont="1" applyBorder="1" applyAlignment="1" applyProtection="1">
      <alignment horizontal="center" vertical="center" wrapText="1"/>
      <protection/>
    </xf>
    <xf numFmtId="0" fontId="10" fillId="2" borderId="28"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38" fillId="2" borderId="42" xfId="0" applyFont="1" applyFill="1" applyBorder="1" applyAlignment="1" applyProtection="1">
      <alignment horizontal="center" vertical="center" wrapText="1"/>
      <protection locked="0"/>
    </xf>
    <xf numFmtId="0" fontId="38" fillId="2" borderId="59"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6" fillId="0" borderId="29" xfId="0" applyNumberFormat="1" applyFont="1" applyFill="1" applyBorder="1" applyAlignment="1" applyProtection="1">
      <alignment horizontal="center" vertical="center" shrinkToFit="1"/>
      <protection locked="0"/>
    </xf>
    <xf numFmtId="0" fontId="6" fillId="0" borderId="43" xfId="0" applyNumberFormat="1" applyFont="1" applyFill="1" applyBorder="1" applyAlignment="1" applyProtection="1">
      <alignment horizontal="center" vertical="center" shrinkToFit="1"/>
      <protection locked="0"/>
    </xf>
    <xf numFmtId="0" fontId="6" fillId="0" borderId="60" xfId="0" applyNumberFormat="1" applyFont="1" applyFill="1" applyBorder="1" applyAlignment="1" applyProtection="1">
      <alignment horizontal="center" vertical="center" shrinkToFit="1"/>
      <protection locked="0"/>
    </xf>
    <xf numFmtId="0" fontId="14" fillId="33" borderId="61" xfId="0" applyFont="1" applyFill="1" applyBorder="1" applyAlignment="1" applyProtection="1">
      <alignment horizontal="center" vertical="center" textRotation="255" wrapText="1" shrinkToFit="1"/>
      <protection locked="0"/>
    </xf>
    <xf numFmtId="0" fontId="14" fillId="33" borderId="62" xfId="0" applyFont="1" applyFill="1" applyBorder="1" applyAlignment="1" applyProtection="1">
      <alignment horizontal="center" vertical="center" textRotation="255" shrinkToFit="1"/>
      <protection locked="0"/>
    </xf>
    <xf numFmtId="0" fontId="14" fillId="33" borderId="63" xfId="0" applyFont="1" applyFill="1" applyBorder="1" applyAlignment="1" applyProtection="1">
      <alignment horizontal="center" vertical="center" textRotation="255" shrinkToFit="1"/>
      <protection locked="0"/>
    </xf>
    <xf numFmtId="0" fontId="12" fillId="33" borderId="33" xfId="0" applyFont="1" applyFill="1" applyBorder="1" applyAlignment="1" applyProtection="1">
      <alignment horizontal="left" vertical="center"/>
      <protection locked="0"/>
    </xf>
    <xf numFmtId="0" fontId="12" fillId="33" borderId="10" xfId="0" applyFont="1" applyFill="1" applyBorder="1" applyAlignment="1" applyProtection="1">
      <alignment horizontal="left" vertical="center"/>
      <protection locked="0"/>
    </xf>
    <xf numFmtId="0" fontId="6" fillId="33" borderId="10" xfId="0" applyFont="1" applyFill="1" applyBorder="1" applyAlignment="1" applyProtection="1">
      <alignment horizontal="right" vertical="center"/>
      <protection locked="0"/>
    </xf>
    <xf numFmtId="0" fontId="19" fillId="33" borderId="10" xfId="42" applyFont="1" applyFill="1" applyBorder="1" applyAlignment="1" applyProtection="1">
      <alignment horizontal="left" vertical="center"/>
      <protection locked="0"/>
    </xf>
    <xf numFmtId="0" fontId="94" fillId="33" borderId="10" xfId="0" applyFont="1" applyFill="1" applyBorder="1" applyAlignment="1" applyProtection="1">
      <alignment horizontal="center"/>
      <protection locked="0"/>
    </xf>
    <xf numFmtId="0" fontId="94" fillId="33" borderId="64" xfId="0" applyFont="1" applyFill="1" applyBorder="1" applyAlignment="1" applyProtection="1">
      <alignment horizontal="center"/>
      <protection locked="0"/>
    </xf>
    <xf numFmtId="0" fontId="9" fillId="33" borderId="0" xfId="0" applyFont="1" applyFill="1" applyBorder="1" applyAlignment="1" applyProtection="1">
      <alignment horizontal="left" vertical="center"/>
      <protection locked="0"/>
    </xf>
    <xf numFmtId="0" fontId="9" fillId="33" borderId="65" xfId="0" applyFont="1" applyFill="1" applyBorder="1" applyAlignment="1" applyProtection="1">
      <alignment horizontal="left" vertical="center"/>
      <protection locked="0"/>
    </xf>
    <xf numFmtId="0" fontId="9" fillId="33" borderId="11" xfId="0" applyFont="1" applyFill="1" applyBorder="1" applyAlignment="1" applyProtection="1">
      <alignment horizontal="left" vertical="center"/>
      <protection locked="0"/>
    </xf>
    <xf numFmtId="0" fontId="9" fillId="33" borderId="66" xfId="0" applyFont="1" applyFill="1" applyBorder="1" applyAlignment="1" applyProtection="1">
      <alignment horizontal="left" vertical="center"/>
      <protection locked="0"/>
    </xf>
    <xf numFmtId="0" fontId="6" fillId="14" borderId="29" xfId="0" applyNumberFormat="1" applyFont="1" applyFill="1" applyBorder="1" applyAlignment="1" applyProtection="1">
      <alignment horizontal="center" vertical="center"/>
      <protection locked="0"/>
    </xf>
    <xf numFmtId="0" fontId="6" fillId="14" borderId="43" xfId="0" applyNumberFormat="1" applyFont="1" applyFill="1" applyBorder="1" applyAlignment="1" applyProtection="1">
      <alignment horizontal="center" vertical="center"/>
      <protection locked="0"/>
    </xf>
    <xf numFmtId="0" fontId="6" fillId="14" borderId="60" xfId="0" applyNumberFormat="1" applyFont="1" applyFill="1" applyBorder="1" applyAlignment="1" applyProtection="1">
      <alignment horizontal="center" vertical="center"/>
      <protection locked="0"/>
    </xf>
    <xf numFmtId="0" fontId="6" fillId="0" borderId="44" xfId="0" applyNumberFormat="1" applyFont="1" applyFill="1" applyBorder="1" applyAlignment="1" applyProtection="1">
      <alignment horizontal="center" vertical="center" shrinkToFit="1"/>
      <protection locked="0"/>
    </xf>
    <xf numFmtId="0" fontId="6" fillId="15" borderId="67" xfId="0" applyFont="1" applyFill="1" applyBorder="1" applyAlignment="1" applyProtection="1">
      <alignment horizontal="center" vertical="center" wrapText="1" shrinkToFit="1"/>
      <protection locked="0"/>
    </xf>
    <xf numFmtId="0" fontId="6" fillId="15" borderId="68" xfId="0" applyFont="1" applyFill="1" applyBorder="1" applyAlignment="1" applyProtection="1">
      <alignment horizontal="center" vertical="center" wrapText="1" shrinkToFit="1"/>
      <protection locked="0"/>
    </xf>
    <xf numFmtId="0" fontId="6" fillId="0" borderId="69" xfId="0" applyNumberFormat="1" applyFont="1" applyFill="1" applyBorder="1" applyAlignment="1" applyProtection="1">
      <alignment horizontal="center" vertical="center" shrinkToFit="1"/>
      <protection locked="0"/>
    </xf>
    <xf numFmtId="0" fontId="6" fillId="0" borderId="70" xfId="0" applyNumberFormat="1" applyFont="1" applyFill="1" applyBorder="1" applyAlignment="1" applyProtection="1">
      <alignment horizontal="center" vertical="center" shrinkToFit="1"/>
      <protection locked="0"/>
    </xf>
    <xf numFmtId="0" fontId="6" fillId="0" borderId="68" xfId="0" applyNumberFormat="1" applyFont="1" applyFill="1" applyBorder="1" applyAlignment="1" applyProtection="1">
      <alignment horizontal="center" vertical="center" shrinkToFit="1"/>
      <protection locked="0"/>
    </xf>
    <xf numFmtId="0" fontId="6" fillId="0" borderId="71" xfId="0" applyNumberFormat="1" applyFont="1" applyFill="1" applyBorder="1" applyAlignment="1" applyProtection="1">
      <alignment horizontal="center" vertical="center" shrinkToFit="1"/>
      <protection locked="0"/>
    </xf>
    <xf numFmtId="0" fontId="6" fillId="14" borderId="69" xfId="0" applyFont="1" applyFill="1" applyBorder="1" applyAlignment="1" applyProtection="1">
      <alignment horizontal="center" vertical="center"/>
      <protection locked="0"/>
    </xf>
    <xf numFmtId="0" fontId="6" fillId="14" borderId="70" xfId="0" applyFont="1" applyFill="1" applyBorder="1" applyAlignment="1" applyProtection="1">
      <alignment horizontal="center" vertical="center"/>
      <protection locked="0"/>
    </xf>
    <xf numFmtId="0" fontId="6" fillId="14" borderId="71"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protection locked="0"/>
    </xf>
    <xf numFmtId="0" fontId="6" fillId="14" borderId="13" xfId="0" applyFont="1" applyFill="1" applyBorder="1" applyAlignment="1" applyProtection="1">
      <alignment horizontal="center" vertical="center"/>
      <protection locked="0"/>
    </xf>
    <xf numFmtId="0" fontId="6" fillId="14" borderId="42" xfId="0" applyFont="1" applyFill="1" applyBorder="1" applyAlignment="1" applyProtection="1">
      <alignment horizontal="center" vertical="center"/>
      <protection locked="0"/>
    </xf>
    <xf numFmtId="0" fontId="3" fillId="0" borderId="25" xfId="42" applyFill="1" applyBorder="1" applyAlignment="1" applyProtection="1">
      <alignment horizontal="center" vertical="center" shrinkToFit="1"/>
      <protection locked="0"/>
    </xf>
    <xf numFmtId="0" fontId="3" fillId="0" borderId="13" xfId="42" applyFill="1" applyBorder="1" applyAlignment="1" applyProtection="1">
      <alignment horizontal="center" vertical="center" shrinkToFit="1"/>
      <protection locked="0"/>
    </xf>
    <xf numFmtId="0" fontId="3" fillId="0" borderId="45" xfId="42"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protection locked="0"/>
    </xf>
    <xf numFmtId="0" fontId="6" fillId="14" borderId="23" xfId="0" applyFont="1" applyFill="1" applyBorder="1" applyAlignment="1" applyProtection="1">
      <alignment horizontal="center" vertical="center"/>
      <protection locked="0"/>
    </xf>
    <xf numFmtId="0" fontId="6" fillId="14" borderId="7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72" xfId="0" applyFont="1" applyFill="1" applyBorder="1" applyAlignment="1" applyProtection="1">
      <alignment horizontal="center" vertical="center"/>
      <protection locked="0"/>
    </xf>
    <xf numFmtId="0" fontId="3" fillId="0" borderId="28" xfId="42" applyFill="1" applyBorder="1" applyAlignment="1" applyProtection="1">
      <alignment horizontal="center" vertical="center" shrinkToFit="1"/>
      <protection locked="0"/>
    </xf>
    <xf numFmtId="0" fontId="3" fillId="0" borderId="23" xfId="42" applyFill="1" applyBorder="1" applyAlignment="1" applyProtection="1">
      <alignment horizontal="center" vertical="center" shrinkToFit="1"/>
      <protection locked="0"/>
    </xf>
    <xf numFmtId="0" fontId="3" fillId="0" borderId="24" xfId="42" applyFill="1" applyBorder="1" applyAlignment="1" applyProtection="1">
      <alignment horizontal="center" vertical="center" shrinkToFit="1"/>
      <protection locked="0"/>
    </xf>
    <xf numFmtId="0" fontId="6" fillId="2" borderId="29" xfId="0" applyNumberFormat="1" applyFont="1" applyFill="1" applyBorder="1" applyAlignment="1" applyProtection="1">
      <alignment horizontal="center" vertical="center"/>
      <protection locked="0"/>
    </xf>
    <xf numFmtId="0" fontId="6" fillId="2" borderId="43" xfId="0" applyNumberFormat="1" applyFont="1" applyFill="1" applyBorder="1" applyAlignment="1" applyProtection="1">
      <alignment horizontal="center" vertical="center"/>
      <protection locked="0"/>
    </xf>
    <xf numFmtId="0" fontId="6" fillId="2" borderId="60" xfId="0" applyNumberFormat="1" applyFont="1" applyFill="1" applyBorder="1" applyAlignment="1" applyProtection="1">
      <alignment horizontal="center" vertical="center"/>
      <protection locked="0"/>
    </xf>
    <xf numFmtId="0" fontId="6" fillId="14" borderId="61" xfId="0" applyFont="1" applyFill="1" applyBorder="1" applyAlignment="1" applyProtection="1">
      <alignment horizontal="center" vertical="center" textRotation="255" wrapText="1" shrinkToFit="1"/>
      <protection locked="0"/>
    </xf>
    <xf numFmtId="0" fontId="6" fillId="14" borderId="62" xfId="0" applyFont="1" applyFill="1" applyBorder="1" applyAlignment="1" applyProtection="1">
      <alignment horizontal="center" vertical="center" textRotation="255" wrapText="1" shrinkToFit="1"/>
      <protection locked="0"/>
    </xf>
    <xf numFmtId="0" fontId="6" fillId="14" borderId="63" xfId="0" applyFont="1" applyFill="1" applyBorder="1" applyAlignment="1" applyProtection="1">
      <alignment horizontal="center" vertical="center" textRotation="255" wrapText="1" shrinkToFit="1"/>
      <protection locked="0"/>
    </xf>
    <xf numFmtId="176" fontId="6" fillId="0" borderId="39" xfId="0" applyNumberFormat="1" applyFont="1" applyBorder="1" applyAlignment="1" applyProtection="1">
      <alignment horizontal="center" vertical="center" shrinkToFit="1"/>
      <protection/>
    </xf>
    <xf numFmtId="176" fontId="6" fillId="0" borderId="40" xfId="0" applyNumberFormat="1" applyFont="1" applyBorder="1" applyAlignment="1" applyProtection="1">
      <alignment horizontal="center" vertical="center" shrinkToFit="1"/>
      <protection/>
    </xf>
    <xf numFmtId="176" fontId="6" fillId="0" borderId="28" xfId="0" applyNumberFormat="1" applyFont="1" applyBorder="1" applyAlignment="1" applyProtection="1">
      <alignment horizontal="center" vertical="center" shrinkToFit="1"/>
      <protection locked="0"/>
    </xf>
    <xf numFmtId="176" fontId="6" fillId="0" borderId="23" xfId="0" applyNumberFormat="1"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protection locked="0"/>
    </xf>
    <xf numFmtId="0" fontId="94" fillId="0" borderId="43" xfId="0" applyFont="1" applyBorder="1" applyAlignment="1" applyProtection="1">
      <alignment horizontal="center" vertical="center" shrinkToFit="1"/>
      <protection locked="0"/>
    </xf>
    <xf numFmtId="0" fontId="94" fillId="0" borderId="60" xfId="0" applyFont="1" applyBorder="1" applyAlignment="1" applyProtection="1">
      <alignment horizontal="center" vertical="center" shrinkToFit="1"/>
      <protection locked="0"/>
    </xf>
    <xf numFmtId="176" fontId="10" fillId="0" borderId="40" xfId="0" applyNumberFormat="1" applyFont="1" applyBorder="1" applyAlignment="1" applyProtection="1">
      <alignment horizontal="left" vertical="center" shrinkToFit="1"/>
      <protection/>
    </xf>
    <xf numFmtId="176" fontId="10" fillId="0" borderId="41" xfId="0" applyNumberFormat="1" applyFont="1" applyBorder="1" applyAlignment="1" applyProtection="1">
      <alignment horizontal="left" vertical="center" shrinkToFit="1"/>
      <protection/>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31" fillId="0" borderId="29" xfId="0" applyFont="1" applyFill="1" applyBorder="1" applyAlignment="1" applyProtection="1">
      <alignment horizontal="right" vertical="center"/>
      <protection locked="0"/>
    </xf>
    <xf numFmtId="0" fontId="31" fillId="0" borderId="43" xfId="0" applyFont="1" applyFill="1" applyBorder="1" applyAlignment="1" applyProtection="1">
      <alignment horizontal="right" vertical="center"/>
      <protection locked="0"/>
    </xf>
    <xf numFmtId="0" fontId="5" fillId="0" borderId="11" xfId="0"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left" vertical="center" shrinkToFit="1"/>
      <protection locked="0"/>
    </xf>
    <xf numFmtId="0" fontId="6" fillId="0" borderId="28"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3"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56" fontId="20" fillId="35" borderId="28" xfId="0" applyNumberFormat="1" applyFont="1" applyFill="1" applyBorder="1" applyAlignment="1" applyProtection="1">
      <alignment horizontal="center" vertical="center"/>
      <protection locked="0"/>
    </xf>
    <xf numFmtId="0" fontId="20" fillId="35" borderId="23" xfId="0" applyFont="1" applyFill="1" applyBorder="1" applyAlignment="1" applyProtection="1">
      <alignment horizontal="center" vertical="center"/>
      <protection locked="0"/>
    </xf>
    <xf numFmtId="0" fontId="20" fillId="35" borderId="72"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protection locked="0"/>
    </xf>
    <xf numFmtId="0" fontId="6" fillId="0" borderId="46"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103" fillId="2" borderId="34" xfId="0" applyFont="1" applyFill="1" applyBorder="1" applyAlignment="1" applyProtection="1">
      <alignment horizontal="left" vertical="center" wrapText="1"/>
      <protection locked="0"/>
    </xf>
    <xf numFmtId="0" fontId="103" fillId="2" borderId="30" xfId="0" applyFont="1" applyFill="1" applyBorder="1" applyAlignment="1" applyProtection="1">
      <alignment horizontal="left" vertical="center" wrapText="1"/>
      <protection locked="0"/>
    </xf>
    <xf numFmtId="0" fontId="6" fillId="2" borderId="61" xfId="0" applyFont="1" applyFill="1" applyBorder="1" applyAlignment="1" applyProtection="1">
      <alignment horizontal="center" vertical="center" textRotation="255" shrinkToFit="1"/>
      <protection locked="0"/>
    </xf>
    <xf numFmtId="0" fontId="6" fillId="2" borderId="62" xfId="0" applyFont="1" applyFill="1" applyBorder="1" applyAlignment="1" applyProtection="1">
      <alignment horizontal="center" vertical="center" textRotation="255" shrinkToFit="1"/>
      <protection locked="0"/>
    </xf>
    <xf numFmtId="0" fontId="6" fillId="2" borderId="63" xfId="0" applyFont="1" applyFill="1" applyBorder="1" applyAlignment="1" applyProtection="1">
      <alignment horizontal="center" vertical="center" textRotation="255" shrinkToFit="1"/>
      <protection locked="0"/>
    </xf>
    <xf numFmtId="0" fontId="6" fillId="0" borderId="40" xfId="0" applyFont="1" applyBorder="1" applyAlignment="1" applyProtection="1">
      <alignment horizontal="center" vertical="center"/>
      <protection locked="0"/>
    </xf>
    <xf numFmtId="0" fontId="9" fillId="0" borderId="40" xfId="0" applyFont="1" applyBorder="1" applyAlignment="1" applyProtection="1">
      <alignment horizontal="left" vertical="center"/>
      <protection locked="0"/>
    </xf>
    <xf numFmtId="0" fontId="9" fillId="0" borderId="12" xfId="0" applyFont="1" applyBorder="1" applyAlignment="1" applyProtection="1">
      <alignment horizontal="left" vertical="center" shrinkToFit="1"/>
      <protection locked="0"/>
    </xf>
    <xf numFmtId="0" fontId="9" fillId="0" borderId="73"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74" xfId="0" applyFont="1" applyBorder="1" applyAlignment="1" applyProtection="1">
      <alignment horizontal="left" vertical="center" shrinkToFit="1"/>
      <protection locked="0"/>
    </xf>
    <xf numFmtId="0" fontId="9" fillId="2" borderId="37"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5" fillId="0" borderId="16" xfId="0" applyFont="1" applyFill="1" applyBorder="1" applyAlignment="1" applyProtection="1">
      <alignment horizontal="left" vertical="center" shrinkToFit="1"/>
      <protection locked="0"/>
    </xf>
    <xf numFmtId="0" fontId="5" fillId="0" borderId="75" xfId="0" applyFont="1" applyFill="1" applyBorder="1" applyAlignment="1" applyProtection="1">
      <alignment horizontal="left" vertical="center" shrinkToFit="1"/>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left" vertical="center" shrinkToFit="1"/>
      <protection locked="0"/>
    </xf>
    <xf numFmtId="0" fontId="6" fillId="0" borderId="73" xfId="0" applyFont="1" applyBorder="1" applyAlignment="1" applyProtection="1">
      <alignment horizontal="left" vertical="center" shrinkToFit="1"/>
      <protection locked="0"/>
    </xf>
    <xf numFmtId="0" fontId="9" fillId="0" borderId="76" xfId="0" applyFont="1" applyBorder="1" applyAlignment="1" applyProtection="1">
      <alignment horizontal="left" vertical="center" shrinkToFit="1"/>
      <protection locked="0"/>
    </xf>
    <xf numFmtId="0" fontId="9" fillId="2" borderId="36"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104" fillId="0" borderId="12" xfId="0" applyFont="1" applyBorder="1" applyAlignment="1" applyProtection="1">
      <alignment horizontal="left" vertical="center" shrinkToFit="1"/>
      <protection locked="0"/>
    </xf>
    <xf numFmtId="0" fontId="104" fillId="0" borderId="76" xfId="0" applyFont="1" applyBorder="1" applyAlignment="1" applyProtection="1">
      <alignment horizontal="left" vertical="center" shrinkToFit="1"/>
      <protection locked="0"/>
    </xf>
    <xf numFmtId="0" fontId="6" fillId="0" borderId="21" xfId="0" applyFont="1" applyBorder="1" applyAlignment="1" applyProtection="1">
      <alignment horizontal="center" vertical="center"/>
      <protection locked="0"/>
    </xf>
    <xf numFmtId="0" fontId="6" fillId="0" borderId="21"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9" fillId="2" borderId="34" xfId="0" applyFont="1" applyFill="1" applyBorder="1" applyAlignment="1" applyProtection="1">
      <alignment horizontal="center"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2" borderId="61" xfId="0" applyFont="1" applyFill="1" applyBorder="1" applyAlignment="1" applyProtection="1">
      <alignment horizontal="center" vertical="center" textRotation="255"/>
      <protection locked="0"/>
    </xf>
    <xf numFmtId="0" fontId="6" fillId="2" borderId="62" xfId="0" applyFont="1" applyFill="1" applyBorder="1" applyAlignment="1" applyProtection="1">
      <alignment horizontal="center" vertical="center" textRotation="255"/>
      <protection locked="0"/>
    </xf>
    <xf numFmtId="0" fontId="6" fillId="2" borderId="63" xfId="0" applyFont="1" applyFill="1" applyBorder="1" applyAlignment="1" applyProtection="1">
      <alignment horizontal="center" vertical="center" textRotation="255"/>
      <protection locked="0"/>
    </xf>
    <xf numFmtId="0" fontId="105" fillId="2" borderId="39" xfId="0" applyFont="1" applyFill="1" applyBorder="1" applyAlignment="1" applyProtection="1">
      <alignment horizontal="left"/>
      <protection locked="0"/>
    </xf>
    <xf numFmtId="0" fontId="105" fillId="2" borderId="40" xfId="0" applyFont="1" applyFill="1" applyBorder="1" applyAlignment="1" applyProtection="1">
      <alignment horizontal="left"/>
      <protection locked="0"/>
    </xf>
    <xf numFmtId="0" fontId="105" fillId="2" borderId="41" xfId="0" applyFont="1" applyFill="1" applyBorder="1" applyAlignment="1" applyProtection="1">
      <alignment horizontal="left"/>
      <protection locked="0"/>
    </xf>
    <xf numFmtId="0" fontId="9" fillId="0" borderId="21" xfId="0" applyFont="1" applyBorder="1" applyAlignment="1" applyProtection="1">
      <alignment horizontal="left" vertical="center" shrinkToFit="1"/>
      <protection locked="0"/>
    </xf>
    <xf numFmtId="0" fontId="9" fillId="0" borderId="77" xfId="0" applyFont="1" applyBorder="1" applyAlignment="1" applyProtection="1">
      <alignment horizontal="left" vertical="center" shrinkToFit="1"/>
      <protection locked="0"/>
    </xf>
    <xf numFmtId="0" fontId="9" fillId="2" borderId="35"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9" fillId="2" borderId="77" xfId="0" applyFont="1" applyFill="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9" fillId="0" borderId="13" xfId="0" applyFont="1" applyFill="1" applyBorder="1" applyAlignment="1" applyProtection="1">
      <alignment horizontal="left" vertical="center" shrinkToFit="1"/>
      <protection locked="0"/>
    </xf>
    <xf numFmtId="0" fontId="9" fillId="0" borderId="13" xfId="0" applyFont="1" applyFill="1" applyBorder="1" applyAlignment="1" applyProtection="1">
      <alignment horizontal="left" vertical="center"/>
      <protection locked="0"/>
    </xf>
    <xf numFmtId="0" fontId="9" fillId="0" borderId="45"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center" vertical="center" wrapText="1"/>
      <protection locked="0"/>
    </xf>
    <xf numFmtId="0" fontId="10" fillId="0" borderId="78" xfId="0" applyFont="1" applyFill="1" applyBorder="1" applyAlignment="1" applyProtection="1">
      <alignment horizontal="left" vertical="center"/>
      <protection locked="0"/>
    </xf>
    <xf numFmtId="0" fontId="38" fillId="0" borderId="79" xfId="0" applyFont="1" applyFill="1" applyBorder="1" applyAlignment="1" applyProtection="1">
      <alignment horizontal="left" vertical="center"/>
      <protection locked="0"/>
    </xf>
    <xf numFmtId="0" fontId="38" fillId="0" borderId="80" xfId="0" applyFont="1" applyFill="1" applyBorder="1" applyAlignment="1" applyProtection="1">
      <alignment horizontal="left" vertical="center"/>
      <protection locked="0"/>
    </xf>
    <xf numFmtId="0" fontId="38" fillId="0" borderId="26"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8" fillId="0" borderId="65" xfId="0" applyFont="1" applyFill="1" applyBorder="1" applyAlignment="1" applyProtection="1">
      <alignment horizontal="left" vertical="center"/>
      <protection locked="0"/>
    </xf>
    <xf numFmtId="0" fontId="38" fillId="0" borderId="25" xfId="0" applyFont="1" applyFill="1" applyBorder="1" applyAlignment="1" applyProtection="1">
      <alignment horizontal="left" vertical="center"/>
      <protection locked="0"/>
    </xf>
    <xf numFmtId="0" fontId="38" fillId="0" borderId="13" xfId="0" applyFont="1" applyFill="1" applyBorder="1" applyAlignment="1" applyProtection="1">
      <alignment horizontal="left" vertical="center"/>
      <protection locked="0"/>
    </xf>
    <xf numFmtId="0" fontId="38" fillId="0" borderId="45" xfId="0" applyFont="1" applyFill="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15" xfId="0" applyFont="1" applyBorder="1" applyAlignment="1" applyProtection="1">
      <alignment horizontal="left" vertical="center"/>
      <protection locked="0"/>
    </xf>
    <xf numFmtId="56" fontId="5" fillId="0" borderId="15" xfId="0" applyNumberFormat="1"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104" fillId="0" borderId="12" xfId="0" applyFont="1" applyBorder="1" applyAlignment="1" applyProtection="1">
      <alignment horizontal="left"/>
      <protection locked="0"/>
    </xf>
    <xf numFmtId="0" fontId="104" fillId="0" borderId="73" xfId="0" applyFont="1" applyBorder="1" applyAlignment="1" applyProtection="1">
      <alignment horizontal="left"/>
      <protection locked="0"/>
    </xf>
    <xf numFmtId="0" fontId="6" fillId="0" borderId="3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95" fillId="0" borderId="16" xfId="0" applyFont="1" applyBorder="1" applyAlignment="1" applyProtection="1">
      <alignment horizontal="center"/>
      <protection locked="0"/>
    </xf>
    <xf numFmtId="0" fontId="95" fillId="0" borderId="75" xfId="0" applyFont="1" applyBorder="1" applyAlignment="1" applyProtection="1">
      <alignment horizontal="center"/>
      <protection locked="0"/>
    </xf>
    <xf numFmtId="0" fontId="6" fillId="0" borderId="21" xfId="0" applyFont="1" applyBorder="1" applyAlignment="1" applyProtection="1">
      <alignment horizontal="left" vertical="center"/>
      <protection locked="0"/>
    </xf>
    <xf numFmtId="0" fontId="6" fillId="0" borderId="47" xfId="0" applyFont="1" applyBorder="1" applyAlignment="1" applyProtection="1">
      <alignment horizontal="left" vertical="center"/>
      <protection locked="0"/>
    </xf>
    <xf numFmtId="0" fontId="6" fillId="0" borderId="3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locked="0"/>
    </xf>
    <xf numFmtId="0" fontId="6" fillId="0" borderId="3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5" fillId="0" borderId="64"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6" fillId="0" borderId="28" xfId="0" applyFont="1" applyBorder="1" applyAlignment="1" applyProtection="1">
      <alignment horizontal="left" vertical="center" indent="1" shrinkToFit="1"/>
      <protection locked="0"/>
    </xf>
    <xf numFmtId="0" fontId="6" fillId="0" borderId="23" xfId="0" applyFont="1" applyBorder="1" applyAlignment="1" applyProtection="1">
      <alignment horizontal="left" vertical="center" indent="1" shrinkToFit="1"/>
      <protection locked="0"/>
    </xf>
    <xf numFmtId="0" fontId="6" fillId="0" borderId="24" xfId="0" applyFont="1" applyBorder="1" applyAlignment="1" applyProtection="1">
      <alignment horizontal="left" vertical="center" indent="1" shrinkToFit="1"/>
      <protection locked="0"/>
    </xf>
    <xf numFmtId="0" fontId="6" fillId="0" borderId="29" xfId="0" applyFont="1" applyBorder="1" applyAlignment="1" applyProtection="1">
      <alignment horizontal="left" vertical="center" indent="1" shrinkToFit="1"/>
      <protection locked="0"/>
    </xf>
    <xf numFmtId="0" fontId="6" fillId="0" borderId="43" xfId="0" applyFont="1" applyBorder="1" applyAlignment="1" applyProtection="1">
      <alignment horizontal="left" vertical="center" indent="1" shrinkToFit="1"/>
      <protection locked="0"/>
    </xf>
    <xf numFmtId="0" fontId="6" fillId="0" borderId="44" xfId="0" applyFont="1" applyBorder="1" applyAlignment="1" applyProtection="1">
      <alignment horizontal="left" vertical="center" indent="1" shrinkToFit="1"/>
      <protection locked="0"/>
    </xf>
    <xf numFmtId="0" fontId="6" fillId="2" borderId="67" xfId="0"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protection locked="0"/>
    </xf>
    <xf numFmtId="179" fontId="13" fillId="0" borderId="69" xfId="0" applyNumberFormat="1" applyFont="1" applyFill="1" applyBorder="1" applyAlignment="1" applyProtection="1">
      <alignment horizontal="center" vertical="center" shrinkToFit="1"/>
      <protection/>
    </xf>
    <xf numFmtId="179" fontId="13" fillId="0" borderId="70" xfId="0" applyNumberFormat="1" applyFont="1" applyFill="1" applyBorder="1" applyAlignment="1" applyProtection="1">
      <alignment horizontal="center" vertical="center" shrinkToFit="1"/>
      <protection/>
    </xf>
    <xf numFmtId="179" fontId="13" fillId="0" borderId="71" xfId="0" applyNumberFormat="1" applyFont="1" applyFill="1" applyBorder="1" applyAlignment="1" applyProtection="1">
      <alignment horizontal="center" vertical="center" shrinkToFit="1"/>
      <protection/>
    </xf>
    <xf numFmtId="178" fontId="6" fillId="0" borderId="36"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76" xfId="0" applyNumberFormat="1" applyFont="1" applyBorder="1" applyAlignment="1">
      <alignment horizontal="center" vertical="center"/>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186" fontId="8" fillId="0" borderId="28" xfId="0" applyNumberFormat="1" applyFont="1" applyFill="1" applyBorder="1" applyAlignment="1" applyProtection="1">
      <alignment horizontal="center" vertical="center"/>
      <protection locked="0"/>
    </xf>
    <xf numFmtId="186" fontId="8" fillId="0" borderId="23"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0" fontId="8" fillId="0" borderId="2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0" fontId="6" fillId="0" borderId="3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36"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12" fillId="2" borderId="57"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6" fillId="0" borderId="72"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3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23" xfId="0" applyFont="1" applyBorder="1" applyAlignment="1" applyProtection="1">
      <alignment horizontal="left" vertical="center"/>
      <protection locked="0"/>
    </xf>
    <xf numFmtId="0" fontId="6" fillId="0" borderId="23" xfId="0" applyNumberFormat="1" applyFont="1" applyBorder="1" applyAlignment="1" applyProtection="1">
      <alignment horizontal="center" vertical="center" shrinkToFit="1"/>
      <protection locked="0"/>
    </xf>
    <xf numFmtId="177" fontId="106" fillId="0" borderId="37" xfId="0" applyNumberFormat="1" applyFont="1" applyBorder="1" applyAlignment="1" applyProtection="1">
      <alignment horizontal="left" vertical="center" wrapText="1"/>
      <protection locked="0"/>
    </xf>
    <xf numFmtId="177" fontId="107" fillId="0" borderId="16" xfId="0" applyNumberFormat="1" applyFont="1" applyBorder="1" applyAlignment="1" applyProtection="1">
      <alignment horizontal="left" vertical="center" wrapText="1"/>
      <protection locked="0"/>
    </xf>
    <xf numFmtId="177" fontId="107" fillId="0" borderId="13" xfId="0" applyNumberFormat="1" applyFont="1" applyBorder="1" applyAlignment="1" applyProtection="1">
      <alignment horizontal="left" vertical="center" wrapText="1"/>
      <protection locked="0"/>
    </xf>
    <xf numFmtId="177" fontId="107" fillId="0" borderId="45" xfId="0" applyNumberFormat="1" applyFont="1" applyBorder="1" applyAlignment="1" applyProtection="1">
      <alignment horizontal="left" vertical="center" wrapText="1"/>
      <protection locked="0"/>
    </xf>
    <xf numFmtId="178" fontId="6" fillId="0" borderId="28" xfId="0" applyNumberFormat="1" applyFont="1" applyBorder="1" applyAlignment="1" applyProtection="1">
      <alignment horizontal="center" vertical="center"/>
      <protection locked="0"/>
    </xf>
    <xf numFmtId="178" fontId="6" fillId="0" borderId="23" xfId="0" applyNumberFormat="1" applyFont="1" applyBorder="1" applyAlignment="1" applyProtection="1">
      <alignment horizontal="center" vertical="center"/>
      <protection locked="0"/>
    </xf>
    <xf numFmtId="177" fontId="8" fillId="0" borderId="23" xfId="0" applyNumberFormat="1" applyFont="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178" fontId="106" fillId="2" borderId="28" xfId="0" applyNumberFormat="1" applyFont="1" applyFill="1" applyBorder="1" applyAlignment="1" applyProtection="1">
      <alignment horizontal="center" vertical="center"/>
      <protection locked="0"/>
    </xf>
    <xf numFmtId="178" fontId="106" fillId="2" borderId="23" xfId="0" applyNumberFormat="1" applyFont="1" applyFill="1" applyBorder="1" applyAlignment="1" applyProtection="1">
      <alignment horizontal="center" vertical="center"/>
      <protection locked="0"/>
    </xf>
    <xf numFmtId="178" fontId="106" fillId="2" borderId="72" xfId="0" applyNumberFormat="1" applyFont="1" applyFill="1" applyBorder="1" applyAlignment="1" applyProtection="1">
      <alignment horizontal="center" vertical="center"/>
      <protection locked="0"/>
    </xf>
    <xf numFmtId="0" fontId="10" fillId="0" borderId="19"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5" fillId="0" borderId="3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7" fontId="8" fillId="0" borderId="12"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77" fontId="8" fillId="0" borderId="15" xfId="0" applyNumberFormat="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Fill="1" applyBorder="1" applyAlignment="1" applyProtection="1">
      <alignment horizontal="left" vertical="top" wrapText="1" shrinkToFit="1"/>
      <protection locked="0"/>
    </xf>
    <xf numFmtId="0" fontId="6" fillId="0" borderId="19" xfId="0" applyFont="1" applyFill="1" applyBorder="1" applyAlignment="1" applyProtection="1">
      <alignment horizontal="left" vertical="top" wrapText="1" shrinkToFit="1"/>
      <protection locked="0"/>
    </xf>
    <xf numFmtId="0" fontId="6" fillId="0" borderId="46"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65"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6" fillId="0" borderId="66" xfId="0" applyFont="1" applyFill="1" applyBorder="1" applyAlignment="1" applyProtection="1">
      <alignment horizontal="left" vertical="top" wrapText="1" shrinkToFit="1"/>
      <protection locked="0"/>
    </xf>
    <xf numFmtId="0" fontId="6" fillId="2" borderId="3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textRotation="255"/>
      <protection locked="0"/>
    </xf>
    <xf numFmtId="0" fontId="10" fillId="2" borderId="62" xfId="0" applyFont="1" applyFill="1" applyBorder="1" applyAlignment="1" applyProtection="1">
      <alignment horizontal="center" vertical="center" textRotation="255"/>
      <protection locked="0"/>
    </xf>
    <xf numFmtId="0" fontId="10" fillId="2" borderId="63" xfId="0" applyFont="1" applyFill="1" applyBorder="1" applyAlignment="1" applyProtection="1">
      <alignment horizontal="center" vertical="center" textRotation="255"/>
      <protection locked="0"/>
    </xf>
    <xf numFmtId="0" fontId="21" fillId="0" borderId="39" xfId="0" applyFont="1" applyBorder="1" applyAlignment="1" applyProtection="1">
      <alignment horizontal="center" vertical="center" shrinkToFit="1"/>
      <protection locked="0"/>
    </xf>
    <xf numFmtId="0" fontId="21" fillId="0" borderId="40"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protection locked="0"/>
    </xf>
    <xf numFmtId="0" fontId="10" fillId="2" borderId="34"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8" fillId="0" borderId="26" xfId="0" applyFont="1" applyBorder="1" applyAlignment="1" applyProtection="1">
      <alignment horizontal="left" vertical="center" wrapText="1" shrinkToFit="1"/>
      <protection locked="0"/>
    </xf>
    <xf numFmtId="0" fontId="106" fillId="0" borderId="0" xfId="0" applyFont="1" applyBorder="1" applyAlignment="1" applyProtection="1">
      <alignment horizontal="left" vertical="center" wrapText="1" shrinkToFit="1"/>
      <protection locked="0"/>
    </xf>
    <xf numFmtId="0" fontId="106" fillId="0" borderId="65" xfId="0" applyFont="1" applyBorder="1" applyAlignment="1" applyProtection="1">
      <alignment horizontal="left" vertical="center" wrapText="1" shrinkToFit="1"/>
      <protection locked="0"/>
    </xf>
    <xf numFmtId="0" fontId="106" fillId="0" borderId="26" xfId="0" applyFont="1" applyBorder="1" applyAlignment="1" applyProtection="1">
      <alignment horizontal="left" vertical="center" wrapText="1" shrinkToFit="1"/>
      <protection locked="0"/>
    </xf>
    <xf numFmtId="0" fontId="106" fillId="0" borderId="25" xfId="0" applyFont="1" applyBorder="1" applyAlignment="1" applyProtection="1">
      <alignment horizontal="left" vertical="center" wrapText="1" shrinkToFit="1"/>
      <protection locked="0"/>
    </xf>
    <xf numFmtId="0" fontId="106" fillId="0" borderId="13" xfId="0" applyFont="1" applyBorder="1" applyAlignment="1" applyProtection="1">
      <alignment horizontal="left" vertical="center" wrapText="1" shrinkToFit="1"/>
      <protection locked="0"/>
    </xf>
    <xf numFmtId="0" fontId="106" fillId="0" borderId="45" xfId="0" applyFont="1" applyBorder="1" applyAlignment="1" applyProtection="1">
      <alignment horizontal="left" vertical="center" wrapText="1" shrinkToFit="1"/>
      <protection locked="0"/>
    </xf>
    <xf numFmtId="0" fontId="6" fillId="2" borderId="28"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72" xfId="0" applyNumberFormat="1" applyFont="1" applyFill="1" applyBorder="1" applyAlignment="1" applyProtection="1">
      <alignment horizontal="center" vertical="center"/>
      <protection locked="0"/>
    </xf>
    <xf numFmtId="0" fontId="6" fillId="0" borderId="28" xfId="0"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shrinkToFit="1"/>
      <protection locked="0"/>
    </xf>
    <xf numFmtId="0" fontId="6" fillId="0" borderId="23" xfId="0" applyNumberFormat="1" applyFont="1" applyFill="1" applyBorder="1" applyAlignment="1" applyProtection="1">
      <alignment horizontal="center" vertical="center"/>
      <protection locked="0"/>
    </xf>
    <xf numFmtId="0" fontId="6" fillId="0" borderId="24" xfId="0" applyNumberFormat="1" applyFont="1" applyFill="1" applyBorder="1" applyAlignment="1" applyProtection="1">
      <alignment horizontal="center" vertical="center"/>
      <protection locked="0"/>
    </xf>
    <xf numFmtId="0" fontId="3" fillId="0" borderId="28" xfId="42" applyBorder="1" applyAlignment="1" applyProtection="1">
      <alignment vertical="center"/>
      <protection locked="0"/>
    </xf>
    <xf numFmtId="0" fontId="3" fillId="0" borderId="23" xfId="42" applyBorder="1" applyAlignment="1" applyProtection="1">
      <alignment vertical="center"/>
      <protection locked="0"/>
    </xf>
    <xf numFmtId="0" fontId="3" fillId="0" borderId="24" xfId="42" applyBorder="1" applyAlignment="1" applyProtection="1">
      <alignment vertical="center"/>
      <protection locked="0"/>
    </xf>
    <xf numFmtId="0" fontId="8" fillId="0" borderId="28"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72"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6" fillId="0" borderId="2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56" fontId="6" fillId="0" borderId="23" xfId="0" applyNumberFormat="1" applyFont="1" applyFill="1" applyBorder="1" applyAlignment="1" applyProtection="1">
      <alignment horizontal="left" vertical="center" wrapText="1"/>
      <protection locked="0"/>
    </xf>
    <xf numFmtId="56" fontId="6" fillId="0" borderId="24" xfId="0" applyNumberFormat="1" applyFont="1" applyFill="1" applyBorder="1" applyAlignment="1" applyProtection="1">
      <alignment horizontal="left" vertical="center" wrapText="1"/>
      <protection locked="0"/>
    </xf>
    <xf numFmtId="0" fontId="6" fillId="0" borderId="24" xfId="0" applyFont="1" applyBorder="1" applyAlignment="1" applyProtection="1">
      <alignment horizontal="center" vertical="center"/>
      <protection locked="0"/>
    </xf>
    <xf numFmtId="0" fontId="6" fillId="0" borderId="28" xfId="48" applyNumberFormat="1" applyFont="1" applyFill="1" applyBorder="1" applyAlignment="1" applyProtection="1">
      <alignment horizontal="center" vertical="center" shrinkToFit="1"/>
      <protection locked="0"/>
    </xf>
    <xf numFmtId="0" fontId="6" fillId="0" borderId="23" xfId="48" applyNumberFormat="1" applyFont="1" applyFill="1" applyBorder="1" applyAlignment="1" applyProtection="1">
      <alignment horizontal="center" vertical="center" shrinkToFit="1"/>
      <protection locked="0"/>
    </xf>
    <xf numFmtId="0" fontId="6" fillId="0" borderId="72" xfId="0" applyNumberFormat="1" applyFont="1" applyFill="1" applyBorder="1" applyAlignment="1" applyProtection="1">
      <alignment horizontal="center" vertical="center"/>
      <protection locked="0"/>
    </xf>
    <xf numFmtId="49" fontId="21" fillId="0" borderId="39" xfId="0" applyNumberFormat="1" applyFont="1" applyBorder="1" applyAlignment="1" applyProtection="1">
      <alignment horizontal="center" vertical="center"/>
      <protection locked="0"/>
    </xf>
    <xf numFmtId="49" fontId="21" fillId="0" borderId="40" xfId="0" applyNumberFormat="1"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34" fillId="0" borderId="67" xfId="0"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71" xfId="0" applyFont="1" applyBorder="1" applyAlignment="1" applyProtection="1">
      <alignment horizontal="center" vertical="center"/>
      <protection locked="0"/>
    </xf>
    <xf numFmtId="0" fontId="7" fillId="0" borderId="27"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0" fontId="8" fillId="0" borderId="39" xfId="0" applyFont="1" applyBorder="1" applyAlignment="1" applyProtection="1">
      <alignment horizontal="left" vertical="center" shrinkToFit="1"/>
      <protection locked="0"/>
    </xf>
    <xf numFmtId="0" fontId="8" fillId="0" borderId="40" xfId="0" applyFont="1" applyBorder="1" applyAlignment="1" applyProtection="1">
      <alignment horizontal="left" vertical="center" shrinkToFit="1"/>
      <protection locked="0"/>
    </xf>
    <xf numFmtId="0" fontId="8" fillId="0" borderId="41" xfId="0" applyFont="1" applyBorder="1" applyAlignment="1" applyProtection="1">
      <alignment horizontal="left" vertical="center" shrinkToFit="1"/>
      <protection locked="0"/>
    </xf>
    <xf numFmtId="0" fontId="6" fillId="0" borderId="18" xfId="0" applyFont="1" applyFill="1" applyBorder="1" applyAlignment="1" applyProtection="1">
      <alignment horizontal="left" vertical="center" wrapText="1" shrinkToFit="1"/>
      <protection locked="0"/>
    </xf>
    <xf numFmtId="0" fontId="6" fillId="0" borderId="19" xfId="0" applyFont="1" applyFill="1" applyBorder="1" applyAlignment="1" applyProtection="1">
      <alignment horizontal="left" vertical="center" wrapText="1" shrinkToFit="1"/>
      <protection locked="0"/>
    </xf>
    <xf numFmtId="0" fontId="6" fillId="0" borderId="26"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25" xfId="0" applyFont="1" applyFill="1" applyBorder="1" applyAlignment="1" applyProtection="1">
      <alignment horizontal="left" vertical="center" wrapText="1" shrinkToFit="1"/>
      <protection locked="0"/>
    </xf>
    <xf numFmtId="0" fontId="6" fillId="0" borderId="13" xfId="0" applyFont="1" applyFill="1" applyBorder="1" applyAlignment="1" applyProtection="1">
      <alignment horizontal="left" vertical="center" wrapText="1" shrinkToFit="1"/>
      <protection locked="0"/>
    </xf>
    <xf numFmtId="0" fontId="28" fillId="0" borderId="19" xfId="0" applyFont="1" applyFill="1" applyBorder="1" applyAlignment="1" applyProtection="1">
      <alignment horizontal="center" vertical="center" wrapText="1" shrinkToFit="1"/>
      <protection locked="0"/>
    </xf>
    <xf numFmtId="0" fontId="28" fillId="0" borderId="46" xfId="0" applyFont="1" applyFill="1" applyBorder="1" applyAlignment="1" applyProtection="1">
      <alignment horizontal="center" vertical="center" wrapText="1" shrinkToFit="1"/>
      <protection locked="0"/>
    </xf>
    <xf numFmtId="0" fontId="28" fillId="0" borderId="0" xfId="0" applyFont="1" applyFill="1" applyBorder="1" applyAlignment="1" applyProtection="1">
      <alignment horizontal="center" vertical="center" wrapText="1" shrinkToFit="1"/>
      <protection locked="0"/>
    </xf>
    <xf numFmtId="0" fontId="28" fillId="0" borderId="65" xfId="0" applyFont="1" applyFill="1" applyBorder="1" applyAlignment="1" applyProtection="1">
      <alignment horizontal="center" vertical="center" wrapText="1" shrinkToFit="1"/>
      <protection locked="0"/>
    </xf>
    <xf numFmtId="0" fontId="28" fillId="0" borderId="13" xfId="0" applyFont="1" applyFill="1" applyBorder="1" applyAlignment="1" applyProtection="1">
      <alignment horizontal="center" vertical="center" wrapText="1" shrinkToFit="1"/>
      <protection locked="0"/>
    </xf>
    <xf numFmtId="0" fontId="28" fillId="0" borderId="45" xfId="0" applyFont="1" applyFill="1" applyBorder="1" applyAlignment="1" applyProtection="1">
      <alignment horizontal="center" vertical="center" wrapText="1" shrinkToFit="1"/>
      <protection locked="0"/>
    </xf>
    <xf numFmtId="176" fontId="6" fillId="0" borderId="28" xfId="0" applyNumberFormat="1" applyFont="1" applyFill="1" applyBorder="1" applyAlignment="1" applyProtection="1">
      <alignment horizontal="center" vertical="center" wrapText="1"/>
      <protection locked="0"/>
    </xf>
    <xf numFmtId="176" fontId="6" fillId="0" borderId="23" xfId="0" applyNumberFormat="1" applyFont="1" applyFill="1" applyBorder="1" applyAlignment="1" applyProtection="1">
      <alignment horizontal="center" vertical="center" wrapText="1"/>
      <protection locked="0"/>
    </xf>
    <xf numFmtId="0" fontId="6" fillId="0" borderId="46" xfId="0" applyFont="1" applyFill="1" applyBorder="1" applyAlignment="1" applyProtection="1">
      <alignment horizontal="left" vertical="center" wrapText="1" shrinkToFit="1"/>
      <protection locked="0"/>
    </xf>
    <xf numFmtId="0" fontId="6" fillId="0" borderId="65" xfId="0" applyFont="1" applyFill="1" applyBorder="1" applyAlignment="1" applyProtection="1">
      <alignment horizontal="left" vertical="center" wrapText="1" shrinkToFit="1"/>
      <protection locked="0"/>
    </xf>
    <xf numFmtId="0" fontId="6" fillId="0" borderId="27" xfId="0" applyFont="1" applyFill="1" applyBorder="1" applyAlignment="1" applyProtection="1">
      <alignment horizontal="left" vertical="center" wrapText="1" shrinkToFit="1"/>
      <protection locked="0"/>
    </xf>
    <xf numFmtId="0" fontId="6" fillId="0" borderId="11" xfId="0" applyFont="1" applyFill="1" applyBorder="1" applyAlignment="1" applyProtection="1">
      <alignment horizontal="left" vertical="center" wrapText="1" shrinkToFit="1"/>
      <protection locked="0"/>
    </xf>
    <xf numFmtId="0" fontId="6" fillId="0" borderId="66" xfId="0" applyFont="1" applyFill="1" applyBorder="1" applyAlignment="1" applyProtection="1">
      <alignment horizontal="left" vertical="center" wrapText="1" shrinkToFit="1"/>
      <protection locked="0"/>
    </xf>
    <xf numFmtId="0" fontId="6" fillId="0" borderId="26" xfId="0" applyFont="1" applyBorder="1" applyAlignment="1" applyProtection="1">
      <alignment horizontal="left" vertical="center" wrapText="1" shrinkToFit="1"/>
      <protection locked="0"/>
    </xf>
    <xf numFmtId="0" fontId="6" fillId="0" borderId="0" xfId="0" applyFont="1" applyBorder="1" applyAlignment="1" applyProtection="1">
      <alignment horizontal="left" vertical="center" wrapText="1" shrinkToFit="1"/>
      <protection locked="0"/>
    </xf>
    <xf numFmtId="0" fontId="6" fillId="0" borderId="65" xfId="0" applyFont="1" applyBorder="1" applyAlignment="1" applyProtection="1">
      <alignment horizontal="left" vertical="center" wrapText="1" shrinkToFit="1"/>
      <protection locked="0"/>
    </xf>
    <xf numFmtId="0" fontId="6" fillId="0" borderId="25" xfId="0" applyFont="1" applyBorder="1" applyAlignment="1" applyProtection="1">
      <alignment horizontal="left" vertical="center" wrapText="1" shrinkToFit="1"/>
      <protection locked="0"/>
    </xf>
    <xf numFmtId="0" fontId="6" fillId="0" borderId="13" xfId="0" applyFont="1" applyBorder="1" applyAlignment="1" applyProtection="1">
      <alignment horizontal="left" vertical="center" wrapText="1" shrinkToFit="1"/>
      <protection locked="0"/>
    </xf>
    <xf numFmtId="0" fontId="6" fillId="0" borderId="45" xfId="0" applyFont="1" applyBorder="1" applyAlignment="1" applyProtection="1">
      <alignment horizontal="left" vertical="center" wrapText="1" shrinkToFit="1"/>
      <protection locked="0"/>
    </xf>
    <xf numFmtId="178" fontId="6" fillId="0" borderId="35" xfId="0" applyNumberFormat="1" applyFont="1" applyBorder="1" applyAlignment="1">
      <alignment horizontal="center" vertical="center"/>
    </xf>
    <xf numFmtId="178" fontId="6" fillId="0" borderId="21" xfId="0" applyNumberFormat="1" applyFont="1" applyBorder="1" applyAlignment="1">
      <alignment horizontal="center" vertical="center"/>
    </xf>
    <xf numFmtId="178" fontId="6" fillId="0" borderId="77" xfId="0" applyNumberFormat="1" applyFont="1" applyBorder="1" applyAlignment="1">
      <alignment horizontal="center" vertical="center"/>
    </xf>
    <xf numFmtId="0" fontId="6" fillId="0" borderId="78"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9" fillId="0" borderId="78" xfId="0" applyFont="1" applyFill="1" applyBorder="1" applyAlignment="1" applyProtection="1">
      <alignment horizontal="left" vertical="center" wrapText="1"/>
      <protection locked="0"/>
    </xf>
    <xf numFmtId="0" fontId="9" fillId="0" borderId="79" xfId="0" applyFont="1" applyFill="1" applyBorder="1" applyAlignment="1" applyProtection="1">
      <alignment horizontal="left" vertical="center"/>
      <protection locked="0"/>
    </xf>
    <xf numFmtId="0" fontId="9" fillId="0" borderId="80"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9" fillId="0" borderId="45" xfId="0" applyFont="1" applyFill="1" applyBorder="1" applyAlignment="1" applyProtection="1">
      <alignment horizontal="left" vertical="center"/>
      <protection locked="0"/>
    </xf>
    <xf numFmtId="0" fontId="40" fillId="0" borderId="19" xfId="0" applyNumberFormat="1" applyFont="1" applyBorder="1" applyAlignment="1" applyProtection="1">
      <alignment horizontal="center" vertical="center" wrapText="1"/>
      <protection/>
    </xf>
    <xf numFmtId="0" fontId="40" fillId="0" borderId="28" xfId="0" applyFont="1" applyFill="1" applyBorder="1" applyAlignment="1" applyProtection="1">
      <alignment horizontal="center" vertical="center"/>
      <protection/>
    </xf>
    <xf numFmtId="0" fontId="40" fillId="0" borderId="23" xfId="0" applyFont="1" applyFill="1" applyBorder="1" applyAlignment="1" applyProtection="1">
      <alignment horizontal="center" vertical="center"/>
      <protection/>
    </xf>
    <xf numFmtId="0" fontId="40" fillId="0" borderId="72" xfId="0" applyFont="1" applyFill="1" applyBorder="1" applyAlignment="1" applyProtection="1">
      <alignment horizontal="center" vertical="center"/>
      <protection/>
    </xf>
    <xf numFmtId="0" fontId="40" fillId="0" borderId="57" xfId="0" applyFont="1" applyFill="1" applyBorder="1" applyAlignment="1" applyProtection="1">
      <alignment horizontal="center" vertical="center" wrapText="1"/>
      <protection/>
    </xf>
    <xf numFmtId="0" fontId="40" fillId="0" borderId="18" xfId="0" applyFont="1" applyFill="1" applyBorder="1" applyAlignment="1" applyProtection="1">
      <alignment horizontal="center" vertical="center" wrapText="1"/>
      <protection/>
    </xf>
    <xf numFmtId="0" fontId="40" fillId="0" borderId="19" xfId="0" applyFont="1" applyFill="1" applyBorder="1" applyAlignment="1" applyProtection="1">
      <alignment horizontal="center" vertical="center"/>
      <protection/>
    </xf>
    <xf numFmtId="0" fontId="40" fillId="0" borderId="28" xfId="0" applyFont="1" applyFill="1" applyBorder="1" applyAlignment="1" applyProtection="1">
      <alignment horizontal="center" vertical="center" wrapText="1"/>
      <protection/>
    </xf>
    <xf numFmtId="0" fontId="40" fillId="0" borderId="72" xfId="0" applyFont="1" applyFill="1" applyBorder="1" applyAlignment="1" applyProtection="1">
      <alignment horizontal="center" vertical="center" wrapText="1"/>
      <protection/>
    </xf>
    <xf numFmtId="0" fontId="40" fillId="0" borderId="19" xfId="0" applyNumberFormat="1" applyFont="1" applyBorder="1" applyAlignment="1" applyProtection="1">
      <alignment horizontal="left" vertical="center" wrapText="1"/>
      <protection/>
    </xf>
    <xf numFmtId="0" fontId="17" fillId="0" borderId="28" xfId="0" applyFont="1" applyFill="1" applyBorder="1" applyAlignment="1" applyProtection="1">
      <alignment horizontal="center" vertical="top"/>
      <protection/>
    </xf>
    <xf numFmtId="0" fontId="17" fillId="0" borderId="23" xfId="0" applyFont="1" applyFill="1" applyBorder="1" applyAlignment="1" applyProtection="1">
      <alignment horizontal="center" vertical="top"/>
      <protection/>
    </xf>
    <xf numFmtId="0" fontId="17" fillId="0" borderId="72" xfId="0" applyFont="1" applyFill="1" applyBorder="1" applyAlignment="1" applyProtection="1">
      <alignment horizontal="center" vertical="top"/>
      <protection/>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dxfs count="200">
    <dxf>
      <font>
        <b/>
        <i val="0"/>
        <color rgb="FFFF0000"/>
      </font>
      <fill>
        <patternFill>
          <bgColor rgb="FFFFCCCC"/>
        </patternFill>
      </fill>
    </dxf>
    <dxf>
      <font>
        <b/>
        <i val="0"/>
        <color rgb="FFFF0000"/>
      </font>
      <fill>
        <patternFill>
          <bgColor rgb="FFFFCCCC"/>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strike val="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CC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171450</xdr:colOff>
      <xdr:row>94</xdr:row>
      <xdr:rowOff>114300</xdr:rowOff>
    </xdr:from>
    <xdr:to>
      <xdr:col>56</xdr:col>
      <xdr:colOff>114300</xdr:colOff>
      <xdr:row>102</xdr:row>
      <xdr:rowOff>161925</xdr:rowOff>
    </xdr:to>
    <xdr:sp>
      <xdr:nvSpPr>
        <xdr:cNvPr id="1" name="右中かっこ 6"/>
        <xdr:cNvSpPr>
          <a:spLocks/>
        </xdr:cNvSpPr>
      </xdr:nvSpPr>
      <xdr:spPr>
        <a:xfrm>
          <a:off x="8067675" y="24384000"/>
          <a:ext cx="276225" cy="20288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304800</xdr:colOff>
      <xdr:row>59</xdr:row>
      <xdr:rowOff>238125</xdr:rowOff>
    </xdr:from>
    <xdr:to>
      <xdr:col>64</xdr:col>
      <xdr:colOff>628650</xdr:colOff>
      <xdr:row>88</xdr:row>
      <xdr:rowOff>219075</xdr:rowOff>
    </xdr:to>
    <xdr:sp>
      <xdr:nvSpPr>
        <xdr:cNvPr id="2" name="テキスト ボックス 2"/>
        <xdr:cNvSpPr txBox="1">
          <a:spLocks noChangeArrowheads="1"/>
        </xdr:cNvSpPr>
      </xdr:nvSpPr>
      <xdr:spPr>
        <a:xfrm>
          <a:off x="8201025" y="15963900"/>
          <a:ext cx="6200775" cy="70389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50" b="1" i="0" u="sng" baseline="0">
              <a:solidFill>
                <a:srgbClr val="DD0806"/>
              </a:solidFill>
              <a:latin typeface="メイリオ"/>
              <a:ea typeface="メイリオ"/>
              <a:cs typeface="メイリオ"/>
            </a:rPr>
            <a:t>★学校別学科・学部等一覧（対象学部等参考資料）</a:t>
          </a:r>
          <a:r>
            <a:rPr lang="en-US" cap="none" sz="1050" b="1" i="0" u="sng" baseline="0">
              <a:solidFill>
                <a:srgbClr val="DD0806"/>
              </a:solidFill>
              <a:latin typeface="メイリオ"/>
              <a:ea typeface="メイリオ"/>
              <a:cs typeface="メイリオ"/>
            </a:rPr>
            <a:t>
《九州工業大学》 
　○工学部
　　・建設社会工学科　・機械知能工学科　・宇宙システム工学科
　　・電気電子工学科　・応用化学科　・マテリアル工学科
　○大学院工学府
　［博士前期課程］
　　・機械知能工学専攻　・建設社会工学専攻　・電気電子工学専攻　・物質工学専攻
　［博士後期課程］　・工学専攻
　○情報工学部
　　・情報・通信工学科　・知的システム工学科　・物理情報工学科　・生命化学情報工学科
　○大学院情報工学府
　［博士前期課程］
　　・先端情報工学専攻  ・学際情報工学専攻　・情報創成工学専攻
　［博士後期課程］　・情報工学専攻
　○大学院生命体工学研究科
　［博士前期課程］・生体機能応用工学専攻　・人間知能システム工学専攻
　［博士後期課程］・生命体工学専攻
《北九州市立大学》 
　○国際環境工学部
　　・エネルギー循環化学科　　・機械システム工学科　　・情報メディア工学科
　　・建築デザイン学科　　　　・環境生命工学科
　○大学院国際環境工学研究科
　　・環境システム専攻　　　　・環境工学専攻　　　　　・情報工学専攻
《西日本工業大学》 
　○工学部 総合システム工学科
　　・機械工学系機械ｺｰｽ　・機械工学系機械設計ｺｰｽ　・機械工学系設備保全ｺｰｽ
　　・電気情報工学系電気電子ｺｰｽ　・電気情報工学系知能制御ｺｰｽ　・電気情報工学系情報ｺｰｽ　
　　・土木工学系
　○デザイン学部　　　・建築学科　・情報デザイン学科
　○大学院工学研究科　・生産システム　　・環境システム
《北九州工業高等専門学校》
　○本科：生産デザイン工学科
　　　　・機械創造システムコース　・知能ロボットシステムコース　・電気電子コース
　　　　・情報システムコース　・物質化学コース
　○専攻科：生産デザイン工学専攻
《早稲田大学》　　○大学院情報生産システム研究科　　・情報生産システム工学専攻
《産業医科大学》　○産業保健学部　環境マネジメント学科</a:t>
          </a:r>
        </a:p>
      </xdr:txBody>
    </xdr:sp>
    <xdr:clientData/>
  </xdr:twoCellAnchor>
  <xdr:twoCellAnchor>
    <xdr:from>
      <xdr:col>56</xdr:col>
      <xdr:colOff>114300</xdr:colOff>
      <xdr:row>96</xdr:row>
      <xdr:rowOff>238125</xdr:rowOff>
    </xdr:from>
    <xdr:to>
      <xdr:col>62</xdr:col>
      <xdr:colOff>495300</xdr:colOff>
      <xdr:row>102</xdr:row>
      <xdr:rowOff>0</xdr:rowOff>
    </xdr:to>
    <xdr:sp>
      <xdr:nvSpPr>
        <xdr:cNvPr id="3" name="テキスト ボックス 3"/>
        <xdr:cNvSpPr txBox="1">
          <a:spLocks noChangeArrowheads="1"/>
        </xdr:cNvSpPr>
      </xdr:nvSpPr>
      <xdr:spPr>
        <a:xfrm>
          <a:off x="8343900" y="25003125"/>
          <a:ext cx="3962400" cy="12477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171450</xdr:colOff>
      <xdr:row>94</xdr:row>
      <xdr:rowOff>114300</xdr:rowOff>
    </xdr:from>
    <xdr:to>
      <xdr:col>56</xdr:col>
      <xdr:colOff>114300</xdr:colOff>
      <xdr:row>102</xdr:row>
      <xdr:rowOff>161925</xdr:rowOff>
    </xdr:to>
    <xdr:sp>
      <xdr:nvSpPr>
        <xdr:cNvPr id="1" name="右中かっこ 6"/>
        <xdr:cNvSpPr>
          <a:spLocks/>
        </xdr:cNvSpPr>
      </xdr:nvSpPr>
      <xdr:spPr>
        <a:xfrm>
          <a:off x="8067675" y="24384000"/>
          <a:ext cx="276225" cy="20288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304800</xdr:colOff>
      <xdr:row>59</xdr:row>
      <xdr:rowOff>238125</xdr:rowOff>
    </xdr:from>
    <xdr:to>
      <xdr:col>64</xdr:col>
      <xdr:colOff>628650</xdr:colOff>
      <xdr:row>88</xdr:row>
      <xdr:rowOff>219075</xdr:rowOff>
    </xdr:to>
    <xdr:sp>
      <xdr:nvSpPr>
        <xdr:cNvPr id="2" name="テキスト ボックス 2"/>
        <xdr:cNvSpPr txBox="1">
          <a:spLocks noChangeArrowheads="1"/>
        </xdr:cNvSpPr>
      </xdr:nvSpPr>
      <xdr:spPr>
        <a:xfrm>
          <a:off x="8201025" y="15963900"/>
          <a:ext cx="6200775" cy="7038975"/>
        </a:xfrm>
        <a:prstGeom prst="rect">
          <a:avLst/>
        </a:prstGeom>
        <a:solidFill>
          <a:srgbClr val="D9D9D9"/>
        </a:solidFill>
        <a:ln w="9525" cmpd="sng">
          <a:solidFill>
            <a:srgbClr val="BCBCBC"/>
          </a:solidFill>
          <a:headEnd type="none"/>
          <a:tailEnd type="none"/>
        </a:ln>
      </xdr:spPr>
      <xdr:txBody>
        <a:bodyPr vertOverflow="clip" wrap="square"/>
        <a:p>
          <a:pPr algn="l">
            <a:defRPr/>
          </a:pPr>
          <a:r>
            <a:rPr lang="en-US" cap="none" sz="1050" b="1" i="0" u="sng" baseline="0">
              <a:solidFill>
                <a:srgbClr val="DD0806"/>
              </a:solidFill>
              <a:latin typeface="メイリオ"/>
              <a:ea typeface="メイリオ"/>
              <a:cs typeface="メイリオ"/>
            </a:rPr>
            <a:t>★学校別学科・学部等一覧（対象学部等参考資料）</a:t>
          </a:r>
          <a:r>
            <a:rPr lang="en-US" cap="none" sz="1050" b="1" i="0" u="sng" baseline="0">
              <a:solidFill>
                <a:srgbClr val="DD0806"/>
              </a:solidFill>
              <a:latin typeface="メイリオ"/>
              <a:ea typeface="メイリオ"/>
              <a:cs typeface="メイリオ"/>
            </a:rPr>
            <a:t>
《九州工業大学》 
　○工学部
　　・建設社会工学科　・機械知能工学科　・宇宙システム工学科
　　・電気電子工学科　・応用化学科　・マテリアル工学科
　○大学院工学府
　［博士前期課程］
　　・機械知能工学専攻　・建設社会工学専攻　・電気電子工学専攻　・物質工学専攻
　［博士後期課程］　・工学専攻
　○情報工学部
　　・情報・通信工学科　・知的システム工学科　・物理情報工学科　・生命化学情報工学科
　○大学院情報工学府
　［博士前期課程］
　　・先端情報工学専攻  ・学際情報工学専攻　・情報創成工学専攻
　［博士後期課程］　・情報工学専攻
　○大学院生命体工学研究科
　［博士前期課程］・生体機能応用工学専攻　・人間知能システム工学専攻
　［博士後期課程］・生命体工学専攻
《北九州市立大学》 
　○国際環境工学部
　　・エネルギー循環化学科　　・機械システム工学科　　・情報メディア工学科
　　・建築デザイン学科　　　　・環境生命工学科
　○大学院国際環境工学研究科
　　・環境システム専攻　　　　・環境工学専攻　　　　　・情報工学専攻
《西日本工業大学》 
　○工学部 総合システム工学科
　　・機械工学系機械ｺｰｽ　・機械工学系機械設計ｺｰｽ　・機械工学系設備保全ｺｰｽ
　　・電気情報工学系電気電子ｺｰｽ　・電気情報工学系知能制御ｺｰｽ　・電気情報工学系情報ｺｰｽ　
　　・土木工学系
　○デザイン学部　　　・建築学科　・情報デザイン学科
　○大学院工学研究科　・生産システム　　・環境システム
《北九州工業高等専門学校》
　○本科：生産デザイン工学科
　　　　・機械創造システムコース　・知能ロボットシステムコース　・電気電子コース
　　　　・情報システムコース　・物質化学コース
　○専攻科：生産デザイン工学専攻
《早稲田大学》　　○大学院情報生産システム研究科　　・情報生産システム工学専攻
《産業医科大学》　○産業保健学部　環境マネジメント学科</a:t>
          </a:r>
        </a:p>
      </xdr:txBody>
    </xdr:sp>
    <xdr:clientData/>
  </xdr:twoCellAnchor>
  <xdr:twoCellAnchor>
    <xdr:from>
      <xdr:col>56</xdr:col>
      <xdr:colOff>114300</xdr:colOff>
      <xdr:row>96</xdr:row>
      <xdr:rowOff>238125</xdr:rowOff>
    </xdr:from>
    <xdr:to>
      <xdr:col>62</xdr:col>
      <xdr:colOff>495300</xdr:colOff>
      <xdr:row>102</xdr:row>
      <xdr:rowOff>0</xdr:rowOff>
    </xdr:to>
    <xdr:sp>
      <xdr:nvSpPr>
        <xdr:cNvPr id="3" name="テキスト ボックス 3"/>
        <xdr:cNvSpPr txBox="1">
          <a:spLocks noChangeArrowheads="1"/>
        </xdr:cNvSpPr>
      </xdr:nvSpPr>
      <xdr:spPr>
        <a:xfrm>
          <a:off x="8343900" y="25003125"/>
          <a:ext cx="3962400" cy="12477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インターンシップでの事務連絡、書類送付等をさせて頂く際のご担当者名をご記入ください。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学校担当者・フォーラム事務局担当のみ使用させていただきます。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（学生へは受入れが決定するまで</a:t>
          </a:r>
          <a:r>
            <a:rPr lang="en-US" cap="none" sz="1100" b="0" i="0" u="none" baseline="0">
              <a:solidFill>
                <a:srgbClr val="000000"/>
              </a:solidFill>
              <a:latin typeface="ＭＳ Ｐゴシック"/>
              <a:ea typeface="ＭＳ Ｐゴシック"/>
              <a:cs typeface="ＭＳ Ｐゴシック"/>
            </a:rPr>
            <a:t>お知らせは</a:t>
          </a:r>
          <a:r>
            <a:rPr lang="en-US" cap="none" sz="1100" b="0" i="0" u="none" baseline="0">
              <a:solidFill>
                <a:srgbClr val="000000"/>
              </a:solidFill>
              <a:latin typeface="ＭＳ Ｐゴシック"/>
              <a:ea typeface="ＭＳ Ｐゴシック"/>
              <a:cs typeface="ＭＳ Ｐゴシック"/>
            </a:rPr>
            <a:t>いたしません）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jinzai@kpec.or.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92D050"/>
  </sheetPr>
  <dimension ref="A1:BK114"/>
  <sheetViews>
    <sheetView showGridLines="0" tabSelected="1" zoomScale="110" zoomScaleNormal="110" zoomScaleSheetLayoutView="110" workbookViewId="0" topLeftCell="A94">
      <selection activeCell="AL113" sqref="AL11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201</v>
      </c>
      <c r="BK1" s="98" t="s">
        <v>159</v>
      </c>
    </row>
    <row r="2" spans="1:63" ht="26.25" customHeight="1" thickBot="1">
      <c r="A2" s="517" t="s">
        <v>200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9"/>
      <c r="BK2" s="98" t="s">
        <v>160</v>
      </c>
    </row>
    <row r="3" spans="1:55" ht="15" customHeight="1">
      <c r="A3" s="349" t="s">
        <v>109</v>
      </c>
      <c r="B3" s="215" t="s">
        <v>204</v>
      </c>
      <c r="C3" s="513">
        <f>'事務局用※削除不可'!D3</f>
        <v>0</v>
      </c>
      <c r="D3" s="514"/>
      <c r="E3" s="514"/>
      <c r="F3" s="514"/>
      <c r="G3" s="514"/>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6"/>
    </row>
    <row r="4" spans="1:55" ht="36" customHeight="1" thickBot="1">
      <c r="A4" s="350"/>
      <c r="B4" s="63" t="s">
        <v>1</v>
      </c>
      <c r="C4" s="520"/>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2"/>
    </row>
    <row r="5" spans="1:55" ht="30" customHeight="1">
      <c r="A5" s="350"/>
      <c r="B5" s="64" t="s">
        <v>2</v>
      </c>
      <c r="C5" s="523"/>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5"/>
    </row>
    <row r="6" spans="1:55" ht="19.5" customHeight="1">
      <c r="A6" s="350"/>
      <c r="B6" s="298" t="s">
        <v>191</v>
      </c>
      <c r="C6" s="526"/>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32" t="s">
        <v>189</v>
      </c>
      <c r="AK6" s="532"/>
      <c r="AL6" s="532"/>
      <c r="AM6" s="532"/>
      <c r="AN6" s="532"/>
      <c r="AO6" s="532"/>
      <c r="AP6" s="532"/>
      <c r="AQ6" s="532"/>
      <c r="AR6" s="532"/>
      <c r="AS6" s="532"/>
      <c r="AT6" s="532"/>
      <c r="AU6" s="532"/>
      <c r="AV6" s="532"/>
      <c r="AW6" s="532"/>
      <c r="AX6" s="532"/>
      <c r="AY6" s="532"/>
      <c r="AZ6" s="532"/>
      <c r="BA6" s="532"/>
      <c r="BB6" s="532"/>
      <c r="BC6" s="533"/>
    </row>
    <row r="7" spans="1:55" ht="19.5" customHeight="1">
      <c r="A7" s="350"/>
      <c r="B7" s="299"/>
      <c r="C7" s="528"/>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34"/>
      <c r="AK7" s="534"/>
      <c r="AL7" s="534"/>
      <c r="AM7" s="534"/>
      <c r="AN7" s="534"/>
      <c r="AO7" s="534"/>
      <c r="AP7" s="534"/>
      <c r="AQ7" s="534"/>
      <c r="AR7" s="534"/>
      <c r="AS7" s="534"/>
      <c r="AT7" s="534"/>
      <c r="AU7" s="534"/>
      <c r="AV7" s="534"/>
      <c r="AW7" s="534"/>
      <c r="AX7" s="534"/>
      <c r="AY7" s="534"/>
      <c r="AZ7" s="534"/>
      <c r="BA7" s="534"/>
      <c r="BB7" s="534"/>
      <c r="BC7" s="535"/>
    </row>
    <row r="8" spans="1:55" ht="19.5" customHeight="1">
      <c r="A8" s="350"/>
      <c r="B8" s="299"/>
      <c r="C8" s="528"/>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34"/>
      <c r="AK8" s="534"/>
      <c r="AL8" s="534"/>
      <c r="AM8" s="534"/>
      <c r="AN8" s="534"/>
      <c r="AO8" s="534"/>
      <c r="AP8" s="534"/>
      <c r="AQ8" s="534"/>
      <c r="AR8" s="534"/>
      <c r="AS8" s="534"/>
      <c r="AT8" s="534"/>
      <c r="AU8" s="534"/>
      <c r="AV8" s="534"/>
      <c r="AW8" s="534"/>
      <c r="AX8" s="534"/>
      <c r="AY8" s="534"/>
      <c r="AZ8" s="534"/>
      <c r="BA8" s="534"/>
      <c r="BB8" s="534"/>
      <c r="BC8" s="535"/>
    </row>
    <row r="9" spans="1:55" ht="19.5" customHeight="1">
      <c r="A9" s="350"/>
      <c r="B9" s="299"/>
      <c r="C9" s="528"/>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34"/>
      <c r="AK9" s="534"/>
      <c r="AL9" s="534"/>
      <c r="AM9" s="534"/>
      <c r="AN9" s="534"/>
      <c r="AO9" s="534"/>
      <c r="AP9" s="534"/>
      <c r="AQ9" s="534"/>
      <c r="AR9" s="534"/>
      <c r="AS9" s="534"/>
      <c r="AT9" s="534"/>
      <c r="AU9" s="534"/>
      <c r="AV9" s="534"/>
      <c r="AW9" s="534"/>
      <c r="AX9" s="534"/>
      <c r="AY9" s="534"/>
      <c r="AZ9" s="534"/>
      <c r="BA9" s="534"/>
      <c r="BB9" s="534"/>
      <c r="BC9" s="535"/>
    </row>
    <row r="10" spans="1:55" ht="19.5" customHeight="1">
      <c r="A10" s="350"/>
      <c r="B10" s="299"/>
      <c r="C10" s="528"/>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34"/>
      <c r="AK10" s="534"/>
      <c r="AL10" s="534"/>
      <c r="AM10" s="534"/>
      <c r="AN10" s="534"/>
      <c r="AO10" s="534"/>
      <c r="AP10" s="534"/>
      <c r="AQ10" s="534"/>
      <c r="AR10" s="534"/>
      <c r="AS10" s="534"/>
      <c r="AT10" s="534"/>
      <c r="AU10" s="534"/>
      <c r="AV10" s="534"/>
      <c r="AW10" s="534"/>
      <c r="AX10" s="534"/>
      <c r="AY10" s="534"/>
      <c r="AZ10" s="534"/>
      <c r="BA10" s="534"/>
      <c r="BB10" s="534"/>
      <c r="BC10" s="535"/>
    </row>
    <row r="11" spans="1:55" ht="19.5" customHeight="1">
      <c r="A11" s="350"/>
      <c r="B11" s="299"/>
      <c r="C11" s="528"/>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34"/>
      <c r="AK11" s="534"/>
      <c r="AL11" s="534"/>
      <c r="AM11" s="534"/>
      <c r="AN11" s="534"/>
      <c r="AO11" s="534"/>
      <c r="AP11" s="534"/>
      <c r="AQ11" s="534"/>
      <c r="AR11" s="534"/>
      <c r="AS11" s="534"/>
      <c r="AT11" s="534"/>
      <c r="AU11" s="534"/>
      <c r="AV11" s="534"/>
      <c r="AW11" s="534"/>
      <c r="AX11" s="534"/>
      <c r="AY11" s="534"/>
      <c r="AZ11" s="534"/>
      <c r="BA11" s="534"/>
      <c r="BB11" s="534"/>
      <c r="BC11" s="535"/>
    </row>
    <row r="12" spans="1:55" ht="19.5" customHeight="1">
      <c r="A12" s="350"/>
      <c r="B12" s="364"/>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6"/>
      <c r="AK12" s="536"/>
      <c r="AL12" s="536"/>
      <c r="AM12" s="536"/>
      <c r="AN12" s="536"/>
      <c r="AO12" s="536"/>
      <c r="AP12" s="536"/>
      <c r="AQ12" s="536"/>
      <c r="AR12" s="536"/>
      <c r="AS12" s="536"/>
      <c r="AT12" s="536"/>
      <c r="AU12" s="536"/>
      <c r="AV12" s="536"/>
      <c r="AW12" s="536"/>
      <c r="AX12" s="536"/>
      <c r="AY12" s="536"/>
      <c r="AZ12" s="536"/>
      <c r="BA12" s="536"/>
      <c r="BB12" s="536"/>
      <c r="BC12" s="537"/>
    </row>
    <row r="13" spans="1:55" ht="19.5" customHeight="1">
      <c r="A13" s="350"/>
      <c r="B13" s="64" t="s">
        <v>4</v>
      </c>
      <c r="C13" s="538" t="s">
        <v>3</v>
      </c>
      <c r="D13" s="539"/>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8"/>
    </row>
    <row r="14" spans="1:55" ht="19.5" customHeight="1">
      <c r="A14" s="350"/>
      <c r="B14" s="197" t="s">
        <v>5</v>
      </c>
      <c r="C14" s="505"/>
      <c r="D14" s="292"/>
      <c r="E14" s="292"/>
      <c r="F14" s="292"/>
      <c r="G14" s="292"/>
      <c r="H14" s="292"/>
      <c r="I14" s="292"/>
      <c r="J14" s="292"/>
      <c r="K14" s="292"/>
      <c r="L14" s="292"/>
      <c r="M14" s="292"/>
      <c r="N14" s="292"/>
      <c r="O14" s="292"/>
      <c r="P14" s="292"/>
      <c r="Q14" s="292"/>
      <c r="R14" s="292"/>
      <c r="S14" s="292"/>
      <c r="T14" s="292"/>
      <c r="U14" s="292"/>
      <c r="V14" s="292"/>
      <c r="W14" s="506"/>
      <c r="X14" s="491" t="s">
        <v>6</v>
      </c>
      <c r="Y14" s="492"/>
      <c r="Z14" s="492"/>
      <c r="AA14" s="492"/>
      <c r="AB14" s="492"/>
      <c r="AC14" s="492"/>
      <c r="AD14" s="492"/>
      <c r="AE14" s="493"/>
      <c r="AF14" s="505"/>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509"/>
    </row>
    <row r="15" spans="1:55" ht="19.5" customHeight="1">
      <c r="A15" s="350"/>
      <c r="B15" s="197" t="s">
        <v>60</v>
      </c>
      <c r="C15" s="505"/>
      <c r="D15" s="292"/>
      <c r="E15" s="292"/>
      <c r="F15" s="292"/>
      <c r="G15" s="292"/>
      <c r="H15" s="292"/>
      <c r="I15" s="292"/>
      <c r="J15" s="292"/>
      <c r="K15" s="292"/>
      <c r="L15" s="292"/>
      <c r="M15" s="292"/>
      <c r="N15" s="292"/>
      <c r="O15" s="292"/>
      <c r="P15" s="292"/>
      <c r="Q15" s="292"/>
      <c r="R15" s="292"/>
      <c r="S15" s="292"/>
      <c r="T15" s="292"/>
      <c r="U15" s="292"/>
      <c r="V15" s="292"/>
      <c r="W15" s="506"/>
      <c r="X15" s="491" t="s">
        <v>8</v>
      </c>
      <c r="Y15" s="492"/>
      <c r="Z15" s="492"/>
      <c r="AA15" s="492"/>
      <c r="AB15" s="492"/>
      <c r="AC15" s="492"/>
      <c r="AD15" s="492"/>
      <c r="AE15" s="493"/>
      <c r="AF15" s="510"/>
      <c r="AG15" s="511"/>
      <c r="AH15" s="511"/>
      <c r="AI15" s="511"/>
      <c r="AJ15" s="496" t="s">
        <v>9</v>
      </c>
      <c r="AK15" s="496"/>
      <c r="AL15" s="512"/>
      <c r="AM15" s="491" t="s">
        <v>10</v>
      </c>
      <c r="AN15" s="492"/>
      <c r="AO15" s="492"/>
      <c r="AP15" s="492"/>
      <c r="AQ15" s="492"/>
      <c r="AR15" s="492"/>
      <c r="AS15" s="493"/>
      <c r="AT15" s="494"/>
      <c r="AU15" s="495"/>
      <c r="AV15" s="495"/>
      <c r="AW15" s="495"/>
      <c r="AX15" s="495"/>
      <c r="AY15" s="495"/>
      <c r="AZ15" s="496" t="s">
        <v>11</v>
      </c>
      <c r="BA15" s="496"/>
      <c r="BB15" s="496"/>
      <c r="BC15" s="497"/>
    </row>
    <row r="16" spans="1:55" ht="19.5" customHeight="1">
      <c r="A16" s="350"/>
      <c r="B16" s="65" t="s">
        <v>12</v>
      </c>
      <c r="C16" s="498"/>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500"/>
    </row>
    <row r="17" spans="1:55" ht="19.5" customHeight="1">
      <c r="A17" s="350"/>
      <c r="B17" s="197" t="s">
        <v>57</v>
      </c>
      <c r="C17" s="501"/>
      <c r="D17" s="502"/>
      <c r="E17" s="502"/>
      <c r="F17" s="502"/>
      <c r="G17" s="502"/>
      <c r="H17" s="502"/>
      <c r="I17" s="502"/>
      <c r="J17" s="502"/>
      <c r="K17" s="502"/>
      <c r="L17" s="502"/>
      <c r="M17" s="502"/>
      <c r="N17" s="502"/>
      <c r="O17" s="502"/>
      <c r="P17" s="502"/>
      <c r="Q17" s="502"/>
      <c r="R17" s="502"/>
      <c r="S17" s="502"/>
      <c r="T17" s="502"/>
      <c r="U17" s="502"/>
      <c r="V17" s="502"/>
      <c r="W17" s="503"/>
      <c r="X17" s="261" t="s">
        <v>58</v>
      </c>
      <c r="Y17" s="262"/>
      <c r="Z17" s="262"/>
      <c r="AA17" s="262"/>
      <c r="AB17" s="262"/>
      <c r="AC17" s="262"/>
      <c r="AD17" s="262"/>
      <c r="AE17" s="263"/>
      <c r="AF17" s="501"/>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4"/>
    </row>
    <row r="18" spans="1:55" ht="19.5" customHeight="1">
      <c r="A18" s="350"/>
      <c r="B18" s="298" t="s">
        <v>190</v>
      </c>
      <c r="C18" s="466"/>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7"/>
      <c r="AN18" s="467"/>
      <c r="AO18" s="467"/>
      <c r="AP18" s="467"/>
      <c r="AQ18" s="467"/>
      <c r="AR18" s="467"/>
      <c r="AS18" s="467"/>
      <c r="AT18" s="467"/>
      <c r="AU18" s="467"/>
      <c r="AV18" s="467"/>
      <c r="AW18" s="467"/>
      <c r="AX18" s="467"/>
      <c r="AY18" s="467"/>
      <c r="AZ18" s="467"/>
      <c r="BA18" s="467"/>
      <c r="BB18" s="467"/>
      <c r="BC18" s="468"/>
    </row>
    <row r="19" spans="1:55" ht="19.5" customHeight="1">
      <c r="A19" s="350"/>
      <c r="B19" s="299"/>
      <c r="C19" s="469"/>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1"/>
    </row>
    <row r="20" spans="1:55" ht="19.5" customHeight="1">
      <c r="A20" s="350"/>
      <c r="B20" s="299"/>
      <c r="C20" s="469"/>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1"/>
    </row>
    <row r="21" spans="1:55" ht="19.5" customHeight="1">
      <c r="A21" s="350"/>
      <c r="B21" s="299"/>
      <c r="C21" s="469"/>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1"/>
    </row>
    <row r="22" spans="1:55" ht="19.5" customHeight="1">
      <c r="A22" s="350"/>
      <c r="B22" s="299"/>
      <c r="C22" s="469"/>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1"/>
    </row>
    <row r="23" spans="1:55" ht="19.5" customHeight="1">
      <c r="A23" s="350"/>
      <c r="B23" s="299"/>
      <c r="C23" s="469"/>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1"/>
    </row>
    <row r="24" spans="1:55" ht="19.5" customHeight="1">
      <c r="A24" s="350"/>
      <c r="B24" s="299"/>
      <c r="C24" s="469"/>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1"/>
    </row>
    <row r="25" spans="1:55" ht="19.5" customHeight="1">
      <c r="A25" s="350"/>
      <c r="B25" s="299"/>
      <c r="C25" s="469"/>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1"/>
    </row>
    <row r="26" spans="1:55" ht="19.5" customHeight="1" thickBot="1">
      <c r="A26" s="351"/>
      <c r="B26" s="475"/>
      <c r="C26" s="472"/>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73"/>
      <c r="AS26" s="473"/>
      <c r="AT26" s="473"/>
      <c r="AU26" s="473"/>
      <c r="AV26" s="473"/>
      <c r="AW26" s="473"/>
      <c r="AX26" s="473"/>
      <c r="AY26" s="473"/>
      <c r="AZ26" s="473"/>
      <c r="BA26" s="473"/>
      <c r="BB26" s="473"/>
      <c r="BC26" s="474"/>
    </row>
    <row r="27" spans="1:55" ht="32.25" customHeight="1" thickBot="1">
      <c r="A27" s="408" t="s">
        <v>104</v>
      </c>
      <c r="B27" s="409"/>
      <c r="C27" s="410">
        <f>C4</f>
        <v>0</v>
      </c>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2"/>
    </row>
    <row r="28" spans="1:55" ht="30" customHeight="1">
      <c r="A28" s="476" t="s">
        <v>13</v>
      </c>
      <c r="B28" s="134" t="s">
        <v>59</v>
      </c>
      <c r="C28" s="479"/>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1"/>
    </row>
    <row r="29" spans="1:55" ht="18.75" customHeight="1">
      <c r="A29" s="477"/>
      <c r="B29" s="482" t="s">
        <v>140</v>
      </c>
      <c r="C29" s="484"/>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5"/>
      <c r="AP29" s="485"/>
      <c r="AQ29" s="485"/>
      <c r="AR29" s="485"/>
      <c r="AS29" s="485"/>
      <c r="AT29" s="485"/>
      <c r="AU29" s="485"/>
      <c r="AV29" s="485"/>
      <c r="AW29" s="485"/>
      <c r="AX29" s="485"/>
      <c r="AY29" s="485"/>
      <c r="AZ29" s="485"/>
      <c r="BA29" s="485"/>
      <c r="BB29" s="485"/>
      <c r="BC29" s="486"/>
    </row>
    <row r="30" spans="1:55" ht="18.75" customHeight="1">
      <c r="A30" s="477"/>
      <c r="B30" s="482"/>
      <c r="C30" s="487"/>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85"/>
      <c r="AY30" s="485"/>
      <c r="AZ30" s="485"/>
      <c r="BA30" s="485"/>
      <c r="BB30" s="485"/>
      <c r="BC30" s="486"/>
    </row>
    <row r="31" spans="1:55" ht="18.75" customHeight="1">
      <c r="A31" s="477"/>
      <c r="B31" s="482"/>
      <c r="C31" s="487"/>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6"/>
    </row>
    <row r="32" spans="1:55" ht="18.75" customHeight="1">
      <c r="A32" s="477"/>
      <c r="B32" s="482"/>
      <c r="C32" s="487"/>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85"/>
      <c r="AY32" s="485"/>
      <c r="AZ32" s="485"/>
      <c r="BA32" s="485"/>
      <c r="BB32" s="485"/>
      <c r="BC32" s="486"/>
    </row>
    <row r="33" spans="1:55" ht="18.75" customHeight="1">
      <c r="A33" s="477"/>
      <c r="B33" s="482"/>
      <c r="C33" s="487"/>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6"/>
    </row>
    <row r="34" spans="1:55" ht="18.75" customHeight="1">
      <c r="A34" s="477"/>
      <c r="B34" s="482"/>
      <c r="C34" s="487"/>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6"/>
    </row>
    <row r="35" spans="1:55" ht="18.75" customHeight="1">
      <c r="A35" s="477"/>
      <c r="B35" s="482"/>
      <c r="C35" s="487"/>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5"/>
      <c r="AM35" s="485"/>
      <c r="AN35" s="485"/>
      <c r="AO35" s="485"/>
      <c r="AP35" s="485"/>
      <c r="AQ35" s="485"/>
      <c r="AR35" s="485"/>
      <c r="AS35" s="485"/>
      <c r="AT35" s="485"/>
      <c r="AU35" s="485"/>
      <c r="AV35" s="485"/>
      <c r="AW35" s="485"/>
      <c r="AX35" s="485"/>
      <c r="AY35" s="485"/>
      <c r="AZ35" s="485"/>
      <c r="BA35" s="485"/>
      <c r="BB35" s="485"/>
      <c r="BC35" s="486"/>
    </row>
    <row r="36" spans="1:55" ht="18.75" customHeight="1">
      <c r="A36" s="477"/>
      <c r="B36" s="483"/>
      <c r="C36" s="488"/>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90"/>
    </row>
    <row r="37" spans="1:59" ht="19.5" customHeight="1">
      <c r="A37" s="477"/>
      <c r="B37" s="431" t="s">
        <v>184</v>
      </c>
      <c r="C37" s="462" t="s">
        <v>185</v>
      </c>
      <c r="D37" s="463"/>
      <c r="E37" s="463"/>
      <c r="F37" s="463"/>
      <c r="G37" s="464"/>
      <c r="H37" s="464"/>
      <c r="I37" s="464"/>
      <c r="J37" s="464"/>
      <c r="K37" s="131" t="s">
        <v>7</v>
      </c>
      <c r="L37" s="131"/>
      <c r="M37" s="464"/>
      <c r="N37" s="464"/>
      <c r="O37" s="464"/>
      <c r="P37" s="464"/>
      <c r="Q37" s="131" t="s">
        <v>20</v>
      </c>
      <c r="R37" s="131"/>
      <c r="S37" s="132" t="s">
        <v>21</v>
      </c>
      <c r="T37" s="132"/>
      <c r="U37" s="464"/>
      <c r="V37" s="464"/>
      <c r="W37" s="464"/>
      <c r="X37" s="464"/>
      <c r="Y37" s="131" t="s">
        <v>7</v>
      </c>
      <c r="Z37" s="131"/>
      <c r="AA37" s="464"/>
      <c r="AB37" s="464"/>
      <c r="AC37" s="464"/>
      <c r="AD37" s="464"/>
      <c r="AE37" s="131" t="s">
        <v>20</v>
      </c>
      <c r="AF37" s="131"/>
      <c r="AG37" s="59"/>
      <c r="AH37" s="59"/>
      <c r="AI37" s="59"/>
      <c r="AJ37" s="59"/>
      <c r="AK37" s="59"/>
      <c r="AL37" s="59"/>
      <c r="AM37" s="143" t="s">
        <v>23</v>
      </c>
      <c r="AN37" s="465"/>
      <c r="AO37" s="465"/>
      <c r="AP37" s="144" t="s">
        <v>24</v>
      </c>
      <c r="AQ37" s="145"/>
      <c r="AR37" s="457" t="s">
        <v>183</v>
      </c>
      <c r="AS37" s="457"/>
      <c r="AT37" s="457"/>
      <c r="AU37" s="457"/>
      <c r="AV37" s="457"/>
      <c r="AW37" s="457"/>
      <c r="AX37" s="457"/>
      <c r="AY37" s="457"/>
      <c r="AZ37" s="457"/>
      <c r="BA37" s="457"/>
      <c r="BB37" s="457"/>
      <c r="BC37" s="458"/>
      <c r="BD37" s="2"/>
      <c r="BG37" s="66"/>
    </row>
    <row r="38" spans="1:59" ht="19.5" customHeight="1">
      <c r="A38" s="477"/>
      <c r="B38" s="432"/>
      <c r="C38" s="459" t="s">
        <v>186</v>
      </c>
      <c r="D38" s="460"/>
      <c r="E38" s="460"/>
      <c r="F38" s="460"/>
      <c r="G38" s="461"/>
      <c r="H38" s="461"/>
      <c r="I38" s="461"/>
      <c r="J38" s="461"/>
      <c r="K38" s="140" t="s">
        <v>7</v>
      </c>
      <c r="L38" s="140"/>
      <c r="M38" s="461"/>
      <c r="N38" s="461"/>
      <c r="O38" s="461"/>
      <c r="P38" s="461"/>
      <c r="Q38" s="140" t="s">
        <v>20</v>
      </c>
      <c r="R38" s="140"/>
      <c r="S38" s="7" t="s">
        <v>21</v>
      </c>
      <c r="T38" s="7"/>
      <c r="U38" s="461"/>
      <c r="V38" s="461"/>
      <c r="W38" s="461"/>
      <c r="X38" s="461"/>
      <c r="Y38" s="140" t="s">
        <v>7</v>
      </c>
      <c r="Z38" s="140"/>
      <c r="AA38" s="461"/>
      <c r="AB38" s="461"/>
      <c r="AC38" s="461"/>
      <c r="AD38" s="461"/>
      <c r="AE38" s="140" t="s">
        <v>20</v>
      </c>
      <c r="AF38" s="140"/>
      <c r="AG38" s="141"/>
      <c r="AH38" s="141"/>
      <c r="AI38" s="141"/>
      <c r="AJ38" s="141"/>
      <c r="AK38" s="142"/>
      <c r="AL38" s="142"/>
      <c r="AM38" s="146"/>
      <c r="AN38" s="149" t="s">
        <v>187</v>
      </c>
      <c r="AO38" s="147"/>
      <c r="AP38" s="147"/>
      <c r="AQ38" s="147"/>
      <c r="AR38" s="147"/>
      <c r="AS38" s="147"/>
      <c r="AT38" s="147"/>
      <c r="AU38" s="147"/>
      <c r="AV38" s="147"/>
      <c r="AW38" s="147"/>
      <c r="AX38" s="147"/>
      <c r="AY38" s="147"/>
      <c r="AZ38" s="147"/>
      <c r="BA38" s="147"/>
      <c r="BB38" s="147"/>
      <c r="BC38" s="148"/>
      <c r="BD38" s="2"/>
      <c r="BG38" s="66"/>
    </row>
    <row r="39" spans="1:59" ht="40.5" customHeight="1">
      <c r="A39" s="477"/>
      <c r="B39" s="433"/>
      <c r="C39" s="445" t="s">
        <v>247</v>
      </c>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7"/>
      <c r="AN39" s="447"/>
      <c r="AO39" s="447"/>
      <c r="AP39" s="447"/>
      <c r="AQ39" s="447"/>
      <c r="AR39" s="447"/>
      <c r="AS39" s="447"/>
      <c r="AT39" s="447"/>
      <c r="AU39" s="447"/>
      <c r="AV39" s="447"/>
      <c r="AW39" s="447"/>
      <c r="AX39" s="447"/>
      <c r="AY39" s="447"/>
      <c r="AZ39" s="447"/>
      <c r="BA39" s="447"/>
      <c r="BB39" s="447"/>
      <c r="BC39" s="448"/>
      <c r="BD39" s="2"/>
      <c r="BG39" s="66"/>
    </row>
    <row r="40" spans="1:59" ht="19.5" customHeight="1">
      <c r="A40" s="477"/>
      <c r="B40" s="431" t="s">
        <v>22</v>
      </c>
      <c r="C40" s="449" t="s">
        <v>23</v>
      </c>
      <c r="D40" s="450"/>
      <c r="E40" s="451"/>
      <c r="F40" s="451"/>
      <c r="G40" s="451"/>
      <c r="H40" s="292" t="s">
        <v>24</v>
      </c>
      <c r="I40" s="292"/>
      <c r="J40" s="443" t="s">
        <v>25</v>
      </c>
      <c r="K40" s="443"/>
      <c r="L40" s="443"/>
      <c r="M40" s="443"/>
      <c r="N40" s="60"/>
      <c r="O40" s="60"/>
      <c r="P40" s="60"/>
      <c r="Q40" s="60"/>
      <c r="R40" s="60"/>
      <c r="S40" s="60"/>
      <c r="T40" s="130" t="s">
        <v>177</v>
      </c>
      <c r="U40" s="60"/>
      <c r="V40" s="60"/>
      <c r="W40" s="60"/>
      <c r="X40" s="60"/>
      <c r="Y40" s="60"/>
      <c r="Z40" s="60"/>
      <c r="AA40" s="60"/>
      <c r="AB40" s="60"/>
      <c r="AC40" s="60"/>
      <c r="AD40" s="60"/>
      <c r="AE40" s="60"/>
      <c r="AF40" s="60"/>
      <c r="AG40" s="60"/>
      <c r="AH40" s="60"/>
      <c r="AI40" s="60"/>
      <c r="AJ40" s="60"/>
      <c r="AK40" s="60"/>
      <c r="AL40" s="60"/>
      <c r="AM40" s="67" t="s">
        <v>23</v>
      </c>
      <c r="AN40" s="292"/>
      <c r="AO40" s="292"/>
      <c r="AP40" s="68" t="s">
        <v>24</v>
      </c>
      <c r="AR40" s="452" t="s">
        <v>183</v>
      </c>
      <c r="AS40" s="452"/>
      <c r="AT40" s="452"/>
      <c r="AU40" s="452"/>
      <c r="AV40" s="452"/>
      <c r="AW40" s="452"/>
      <c r="AX40" s="452"/>
      <c r="AY40" s="452"/>
      <c r="AZ40" s="452"/>
      <c r="BA40" s="452"/>
      <c r="BB40" s="452"/>
      <c r="BC40" s="453"/>
      <c r="BG40" s="66"/>
    </row>
    <row r="41" spans="1:59" ht="19.5" customHeight="1">
      <c r="A41" s="477"/>
      <c r="B41" s="433"/>
      <c r="C41" s="454" t="s">
        <v>87</v>
      </c>
      <c r="D41" s="455"/>
      <c r="E41" s="455"/>
      <c r="F41" s="455"/>
      <c r="G41" s="456"/>
      <c r="H41" s="62" t="s">
        <v>16</v>
      </c>
      <c r="I41" s="292"/>
      <c r="J41" s="292"/>
      <c r="K41" s="62" t="s">
        <v>17</v>
      </c>
      <c r="L41" s="443" t="s">
        <v>88</v>
      </c>
      <c r="M41" s="443"/>
      <c r="N41" s="443"/>
      <c r="O41" s="443"/>
      <c r="P41" s="443"/>
      <c r="Q41" s="62" t="s">
        <v>16</v>
      </c>
      <c r="R41" s="292"/>
      <c r="S41" s="292"/>
      <c r="T41" s="62" t="s">
        <v>17</v>
      </c>
      <c r="U41" s="443" t="s">
        <v>89</v>
      </c>
      <c r="V41" s="443"/>
      <c r="W41" s="443"/>
      <c r="X41" s="443"/>
      <c r="Y41" s="443"/>
      <c r="Z41" s="62" t="s">
        <v>16</v>
      </c>
      <c r="AA41" s="292"/>
      <c r="AB41" s="292"/>
      <c r="AC41" s="62" t="s">
        <v>17</v>
      </c>
      <c r="AD41" s="292" t="s">
        <v>90</v>
      </c>
      <c r="AE41" s="292"/>
      <c r="AF41" s="292"/>
      <c r="AG41" s="292"/>
      <c r="AH41" s="42" t="s">
        <v>82</v>
      </c>
      <c r="AI41" s="42"/>
      <c r="AJ41" s="42"/>
      <c r="AK41" s="42"/>
      <c r="AL41" s="42" t="s">
        <v>18</v>
      </c>
      <c r="AM41" s="444"/>
      <c r="AN41" s="444"/>
      <c r="AO41" s="444"/>
      <c r="AP41" s="444"/>
      <c r="AQ41" s="444"/>
      <c r="AR41" s="444"/>
      <c r="AS41" s="444"/>
      <c r="AT41" s="444"/>
      <c r="AU41" s="444"/>
      <c r="AV41" s="444"/>
      <c r="AW41" s="444"/>
      <c r="AX41" s="444"/>
      <c r="AY41" s="444"/>
      <c r="AZ41" s="444"/>
      <c r="BA41" s="444"/>
      <c r="BB41" s="444"/>
      <c r="BC41" s="43" t="s">
        <v>19</v>
      </c>
      <c r="BG41" s="66"/>
    </row>
    <row r="42" spans="1:59" ht="19.5" customHeight="1">
      <c r="A42" s="477"/>
      <c r="B42" s="431" t="s">
        <v>202</v>
      </c>
      <c r="C42" s="434" t="s">
        <v>105</v>
      </c>
      <c r="D42" s="435"/>
      <c r="E42" s="435"/>
      <c r="F42" s="435"/>
      <c r="G42" s="435"/>
      <c r="H42" s="435"/>
      <c r="I42" s="436"/>
      <c r="J42" s="434" t="s">
        <v>106</v>
      </c>
      <c r="K42" s="435"/>
      <c r="L42" s="435"/>
      <c r="M42" s="435"/>
      <c r="N42" s="435"/>
      <c r="O42" s="435"/>
      <c r="P42" s="435"/>
      <c r="Q42" s="435"/>
      <c r="R42" s="435"/>
      <c r="S42" s="436"/>
      <c r="T42" s="434" t="s">
        <v>107</v>
      </c>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7"/>
      <c r="BG42" s="66"/>
    </row>
    <row r="43" spans="1:59" ht="24.75" customHeight="1">
      <c r="A43" s="477"/>
      <c r="B43" s="432"/>
      <c r="C43" s="413" t="s">
        <v>182</v>
      </c>
      <c r="D43" s="414"/>
      <c r="E43" s="414"/>
      <c r="F43" s="414"/>
      <c r="G43" s="414"/>
      <c r="H43" s="414"/>
      <c r="I43" s="415"/>
      <c r="J43" s="438"/>
      <c r="K43" s="439"/>
      <c r="L43" s="439"/>
      <c r="M43" s="439"/>
      <c r="N43" s="439"/>
      <c r="O43" s="439"/>
      <c r="P43" s="439"/>
      <c r="Q43" s="439"/>
      <c r="R43" s="439"/>
      <c r="S43" s="440"/>
      <c r="T43" s="441"/>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442"/>
      <c r="BG43" s="66"/>
    </row>
    <row r="44" spans="1:59" ht="24.75" customHeight="1">
      <c r="A44" s="477"/>
      <c r="B44" s="432"/>
      <c r="C44" s="413" t="s">
        <v>182</v>
      </c>
      <c r="D44" s="414"/>
      <c r="E44" s="414"/>
      <c r="F44" s="414"/>
      <c r="G44" s="414"/>
      <c r="H44" s="414"/>
      <c r="I44" s="415"/>
      <c r="J44" s="426"/>
      <c r="K44" s="427"/>
      <c r="L44" s="427"/>
      <c r="M44" s="427"/>
      <c r="N44" s="427"/>
      <c r="O44" s="427"/>
      <c r="P44" s="427"/>
      <c r="Q44" s="427"/>
      <c r="R44" s="427"/>
      <c r="S44" s="428"/>
      <c r="T44" s="429"/>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430"/>
      <c r="BG44" s="66"/>
    </row>
    <row r="45" spans="1:59" ht="24.75" customHeight="1">
      <c r="A45" s="477"/>
      <c r="B45" s="432"/>
      <c r="C45" s="413" t="s">
        <v>182</v>
      </c>
      <c r="D45" s="414"/>
      <c r="E45" s="414"/>
      <c r="F45" s="414"/>
      <c r="G45" s="414"/>
      <c r="H45" s="414"/>
      <c r="I45" s="415"/>
      <c r="J45" s="426"/>
      <c r="K45" s="427"/>
      <c r="L45" s="427"/>
      <c r="M45" s="427"/>
      <c r="N45" s="427"/>
      <c r="O45" s="427"/>
      <c r="P45" s="427"/>
      <c r="Q45" s="427"/>
      <c r="R45" s="427"/>
      <c r="S45" s="428"/>
      <c r="T45" s="429"/>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430"/>
      <c r="BG45" s="66"/>
    </row>
    <row r="46" spans="1:59" ht="24.75" customHeight="1">
      <c r="A46" s="477"/>
      <c r="B46" s="432"/>
      <c r="C46" s="413" t="s">
        <v>182</v>
      </c>
      <c r="D46" s="414"/>
      <c r="E46" s="414"/>
      <c r="F46" s="414"/>
      <c r="G46" s="414"/>
      <c r="H46" s="414"/>
      <c r="I46" s="415"/>
      <c r="J46" s="426"/>
      <c r="K46" s="427"/>
      <c r="L46" s="427"/>
      <c r="M46" s="427"/>
      <c r="N46" s="427"/>
      <c r="O46" s="427"/>
      <c r="P46" s="427"/>
      <c r="Q46" s="427"/>
      <c r="R46" s="427"/>
      <c r="S46" s="428"/>
      <c r="T46" s="429"/>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430"/>
      <c r="BG46" s="66"/>
    </row>
    <row r="47" spans="1:59" ht="24.75" customHeight="1">
      <c r="A47" s="477"/>
      <c r="B47" s="432"/>
      <c r="C47" s="413" t="s">
        <v>182</v>
      </c>
      <c r="D47" s="414"/>
      <c r="E47" s="414"/>
      <c r="F47" s="414"/>
      <c r="G47" s="414"/>
      <c r="H47" s="414"/>
      <c r="I47" s="415"/>
      <c r="J47" s="426"/>
      <c r="K47" s="427"/>
      <c r="L47" s="427"/>
      <c r="M47" s="427"/>
      <c r="N47" s="427"/>
      <c r="O47" s="427"/>
      <c r="P47" s="427"/>
      <c r="Q47" s="427"/>
      <c r="R47" s="427"/>
      <c r="S47" s="428"/>
      <c r="T47" s="429"/>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430"/>
      <c r="BG47" s="66"/>
    </row>
    <row r="48" spans="1:59" ht="24.75" customHeight="1">
      <c r="A48" s="477"/>
      <c r="B48" s="432"/>
      <c r="C48" s="413" t="s">
        <v>182</v>
      </c>
      <c r="D48" s="414"/>
      <c r="E48" s="414"/>
      <c r="F48" s="414"/>
      <c r="G48" s="414"/>
      <c r="H48" s="414"/>
      <c r="I48" s="415"/>
      <c r="J48" s="426"/>
      <c r="K48" s="427"/>
      <c r="L48" s="427"/>
      <c r="M48" s="427"/>
      <c r="N48" s="427"/>
      <c r="O48" s="427"/>
      <c r="P48" s="427"/>
      <c r="Q48" s="427"/>
      <c r="R48" s="427"/>
      <c r="S48" s="428"/>
      <c r="T48" s="429"/>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430"/>
      <c r="BG48" s="66"/>
    </row>
    <row r="49" spans="1:59" ht="24.75" customHeight="1">
      <c r="A49" s="477"/>
      <c r="B49" s="432"/>
      <c r="C49" s="413" t="s">
        <v>182</v>
      </c>
      <c r="D49" s="414"/>
      <c r="E49" s="414"/>
      <c r="F49" s="414"/>
      <c r="G49" s="414"/>
      <c r="H49" s="414"/>
      <c r="I49" s="415"/>
      <c r="J49" s="426"/>
      <c r="K49" s="427"/>
      <c r="L49" s="427"/>
      <c r="M49" s="427"/>
      <c r="N49" s="427"/>
      <c r="O49" s="427"/>
      <c r="P49" s="427"/>
      <c r="Q49" s="427"/>
      <c r="R49" s="427"/>
      <c r="S49" s="428"/>
      <c r="T49" s="429"/>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430"/>
      <c r="BG49" s="66"/>
    </row>
    <row r="50" spans="1:59" ht="24.75" customHeight="1">
      <c r="A50" s="477"/>
      <c r="B50" s="432"/>
      <c r="C50" s="413" t="s">
        <v>182</v>
      </c>
      <c r="D50" s="414"/>
      <c r="E50" s="414"/>
      <c r="F50" s="414"/>
      <c r="G50" s="414"/>
      <c r="H50" s="414"/>
      <c r="I50" s="415"/>
      <c r="J50" s="426"/>
      <c r="K50" s="427"/>
      <c r="L50" s="427"/>
      <c r="M50" s="427"/>
      <c r="N50" s="427"/>
      <c r="O50" s="427"/>
      <c r="P50" s="427"/>
      <c r="Q50" s="427"/>
      <c r="R50" s="427"/>
      <c r="S50" s="428"/>
      <c r="T50" s="429"/>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430"/>
      <c r="BG50" s="66"/>
    </row>
    <row r="51" spans="1:59" ht="24.75" customHeight="1">
      <c r="A51" s="477"/>
      <c r="B51" s="432"/>
      <c r="C51" s="413" t="s">
        <v>182</v>
      </c>
      <c r="D51" s="414"/>
      <c r="E51" s="414"/>
      <c r="F51" s="414"/>
      <c r="G51" s="414"/>
      <c r="H51" s="414"/>
      <c r="I51" s="415"/>
      <c r="J51" s="426"/>
      <c r="K51" s="427"/>
      <c r="L51" s="427"/>
      <c r="M51" s="427"/>
      <c r="N51" s="427"/>
      <c r="O51" s="427"/>
      <c r="P51" s="427"/>
      <c r="Q51" s="427"/>
      <c r="R51" s="427"/>
      <c r="S51" s="428"/>
      <c r="T51" s="429"/>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430"/>
      <c r="BG51" s="66"/>
    </row>
    <row r="52" spans="1:59" ht="24.75" customHeight="1">
      <c r="A52" s="477"/>
      <c r="B52" s="432"/>
      <c r="C52" s="413" t="s">
        <v>182</v>
      </c>
      <c r="D52" s="414"/>
      <c r="E52" s="414"/>
      <c r="F52" s="414"/>
      <c r="G52" s="414"/>
      <c r="H52" s="414"/>
      <c r="I52" s="415"/>
      <c r="J52" s="426"/>
      <c r="K52" s="427"/>
      <c r="L52" s="427"/>
      <c r="M52" s="427"/>
      <c r="N52" s="427"/>
      <c r="O52" s="427"/>
      <c r="P52" s="427"/>
      <c r="Q52" s="427"/>
      <c r="R52" s="427"/>
      <c r="S52" s="428"/>
      <c r="T52" s="429"/>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430"/>
      <c r="BG52" s="66"/>
    </row>
    <row r="53" spans="1:59" ht="24.75" customHeight="1">
      <c r="A53" s="477"/>
      <c r="B53" s="433"/>
      <c r="C53" s="413" t="s">
        <v>182</v>
      </c>
      <c r="D53" s="414"/>
      <c r="E53" s="414"/>
      <c r="F53" s="414"/>
      <c r="G53" s="414"/>
      <c r="H53" s="414"/>
      <c r="I53" s="415"/>
      <c r="J53" s="416"/>
      <c r="K53" s="417"/>
      <c r="L53" s="417"/>
      <c r="M53" s="417"/>
      <c r="N53" s="417"/>
      <c r="O53" s="417"/>
      <c r="P53" s="417"/>
      <c r="Q53" s="417"/>
      <c r="R53" s="417"/>
      <c r="S53" s="418"/>
      <c r="T53" s="419"/>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420"/>
      <c r="BG53" s="66"/>
    </row>
    <row r="54" spans="1:55" ht="19.5" customHeight="1">
      <c r="A54" s="477"/>
      <c r="B54" s="211" t="s">
        <v>26</v>
      </c>
      <c r="C54" s="421"/>
      <c r="D54" s="422"/>
      <c r="E54" s="422"/>
      <c r="F54" s="422"/>
      <c r="G54" s="422"/>
      <c r="H54" s="422"/>
      <c r="I54" s="422"/>
      <c r="J54" s="422"/>
      <c r="K54" s="422"/>
      <c r="L54" s="422"/>
      <c r="M54" s="423" t="s">
        <v>28</v>
      </c>
      <c r="N54" s="423"/>
      <c r="O54" s="423"/>
      <c r="P54" s="422"/>
      <c r="Q54" s="422"/>
      <c r="R54" s="422"/>
      <c r="S54" s="422"/>
      <c r="T54" s="422"/>
      <c r="U54" s="422"/>
      <c r="V54" s="422"/>
      <c r="W54" s="422"/>
      <c r="X54" s="422"/>
      <c r="Y54" s="422"/>
      <c r="Z54" s="423" t="s">
        <v>29</v>
      </c>
      <c r="AA54" s="423"/>
      <c r="AB54" s="423"/>
      <c r="AC54" s="423"/>
      <c r="AD54" s="423"/>
      <c r="AE54" s="424"/>
      <c r="AF54" s="424"/>
      <c r="AG54" s="424"/>
      <c r="AH54" s="423" t="s">
        <v>30</v>
      </c>
      <c r="AI54" s="423"/>
      <c r="AJ54" s="423"/>
      <c r="AK54" s="423"/>
      <c r="AL54" s="423"/>
      <c r="AM54" s="423"/>
      <c r="AN54" s="423"/>
      <c r="AO54" s="423"/>
      <c r="AP54" s="423"/>
      <c r="AQ54" s="423"/>
      <c r="AR54" s="423"/>
      <c r="AS54" s="423"/>
      <c r="AT54" s="423"/>
      <c r="AU54" s="423"/>
      <c r="AV54" s="423"/>
      <c r="AW54" s="423"/>
      <c r="AX54" s="423"/>
      <c r="AY54" s="423"/>
      <c r="AZ54" s="423"/>
      <c r="BA54" s="423"/>
      <c r="BB54" s="423"/>
      <c r="BC54" s="425"/>
    </row>
    <row r="55" spans="1:55" ht="19.5" customHeight="1">
      <c r="A55" s="477"/>
      <c r="B55" s="212" t="s">
        <v>14</v>
      </c>
      <c r="C55" s="402"/>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4"/>
    </row>
    <row r="56" spans="1:55" ht="21.75" customHeight="1">
      <c r="A56" s="477"/>
      <c r="B56" s="213" t="s">
        <v>203</v>
      </c>
      <c r="C56" s="402"/>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4"/>
    </row>
    <row r="57" spans="1:55" ht="21.75" customHeight="1" thickBot="1">
      <c r="A57" s="478"/>
      <c r="B57" s="214" t="s">
        <v>15</v>
      </c>
      <c r="C57" s="405"/>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7"/>
    </row>
    <row r="58" spans="1:58" s="5" customFormat="1" ht="1.5" customHeight="1">
      <c r="A58" s="44"/>
      <c r="B58" s="4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4"/>
      <c r="BE58" s="4"/>
      <c r="BF58" s="4"/>
    </row>
    <row r="59" spans="1:58" s="5" customFormat="1" ht="1.5" customHeight="1" thickBot="1">
      <c r="A59" s="46"/>
      <c r="B59" s="4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4"/>
      <c r="BE59" s="4"/>
      <c r="BF59" s="4"/>
    </row>
    <row r="60" spans="1:55" ht="36.75" customHeight="1" thickBot="1">
      <c r="A60" s="408" t="s">
        <v>104</v>
      </c>
      <c r="B60" s="409"/>
      <c r="C60" s="410">
        <f>C4</f>
        <v>0</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2"/>
    </row>
    <row r="61" spans="1:55" ht="19.5" customHeight="1">
      <c r="A61" s="349" t="s">
        <v>31</v>
      </c>
      <c r="B61" s="69" t="s">
        <v>34</v>
      </c>
      <c r="C61" s="70" t="s">
        <v>16</v>
      </c>
      <c r="D61" s="395"/>
      <c r="E61" s="395"/>
      <c r="F61" s="72" t="s">
        <v>24</v>
      </c>
      <c r="G61" s="396" t="s">
        <v>92</v>
      </c>
      <c r="H61" s="396"/>
      <c r="I61" s="396"/>
      <c r="J61" s="396"/>
      <c r="K61" s="396"/>
      <c r="L61" s="396"/>
      <c r="M61" s="72" t="s">
        <v>23</v>
      </c>
      <c r="N61" s="395"/>
      <c r="O61" s="395"/>
      <c r="P61" s="72" t="s">
        <v>24</v>
      </c>
      <c r="Q61" s="396" t="s">
        <v>35</v>
      </c>
      <c r="R61" s="396"/>
      <c r="S61" s="396"/>
      <c r="T61" s="396"/>
      <c r="U61" s="396"/>
      <c r="V61" s="396"/>
      <c r="W61" s="396"/>
      <c r="X61" s="396"/>
      <c r="Y61" s="71" t="s">
        <v>23</v>
      </c>
      <c r="Z61" s="395"/>
      <c r="AA61" s="395"/>
      <c r="AB61" s="72" t="s">
        <v>24</v>
      </c>
      <c r="AC61" s="396" t="s">
        <v>157</v>
      </c>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7"/>
    </row>
    <row r="62" spans="1:55" ht="19.5" customHeight="1">
      <c r="A62" s="350"/>
      <c r="B62" s="299"/>
      <c r="C62" s="50" t="s">
        <v>23</v>
      </c>
      <c r="D62" s="398"/>
      <c r="E62" s="398"/>
      <c r="F62" s="75" t="s">
        <v>24</v>
      </c>
      <c r="G62" s="399" t="s">
        <v>36</v>
      </c>
      <c r="H62" s="399"/>
      <c r="I62" s="399"/>
      <c r="J62" s="399"/>
      <c r="K62" s="399"/>
      <c r="L62" s="399"/>
      <c r="M62" s="399"/>
      <c r="N62" s="399"/>
      <c r="O62" s="399"/>
      <c r="P62" s="74" t="s">
        <v>23</v>
      </c>
      <c r="Q62" s="398"/>
      <c r="R62" s="398"/>
      <c r="S62" s="74" t="s">
        <v>24</v>
      </c>
      <c r="T62" s="399" t="s">
        <v>37</v>
      </c>
      <c r="U62" s="399"/>
      <c r="V62" s="399"/>
      <c r="W62" s="399"/>
      <c r="X62" s="399"/>
      <c r="Y62" s="399"/>
      <c r="Z62" s="399"/>
      <c r="AA62" s="399"/>
      <c r="AB62" s="399"/>
      <c r="AC62" s="399"/>
      <c r="AD62" s="399"/>
      <c r="AE62" s="399"/>
      <c r="AF62" s="399"/>
      <c r="AG62" s="399"/>
      <c r="AH62" s="75" t="s">
        <v>23</v>
      </c>
      <c r="AI62" s="398"/>
      <c r="AJ62" s="398"/>
      <c r="AK62" s="75" t="s">
        <v>24</v>
      </c>
      <c r="AL62" s="400" t="s">
        <v>156</v>
      </c>
      <c r="AM62" s="400"/>
      <c r="AN62" s="400"/>
      <c r="AO62" s="400"/>
      <c r="AP62" s="400"/>
      <c r="AQ62" s="400"/>
      <c r="AR62" s="400"/>
      <c r="AS62" s="400"/>
      <c r="AT62" s="400"/>
      <c r="AU62" s="400"/>
      <c r="AV62" s="400"/>
      <c r="AW62" s="400"/>
      <c r="AX62" s="400"/>
      <c r="AY62" s="400"/>
      <c r="AZ62" s="400"/>
      <c r="BA62" s="400"/>
      <c r="BB62" s="400"/>
      <c r="BC62" s="401"/>
    </row>
    <row r="63" spans="1:55" ht="20.25" customHeight="1">
      <c r="A63" s="350"/>
      <c r="B63" s="364"/>
      <c r="C63" s="48" t="s">
        <v>23</v>
      </c>
      <c r="D63" s="360"/>
      <c r="E63" s="360"/>
      <c r="F63" s="49" t="s">
        <v>17</v>
      </c>
      <c r="G63" s="120" t="s">
        <v>176</v>
      </c>
      <c r="H63" s="120"/>
      <c r="I63" s="120"/>
      <c r="J63" s="120"/>
      <c r="K63" s="120"/>
      <c r="L63" s="120"/>
      <c r="M63" s="120"/>
      <c r="N63" s="120"/>
      <c r="O63" s="120"/>
      <c r="P63" s="9"/>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row>
    <row r="64" spans="1:55" ht="19.5" customHeight="1">
      <c r="A64" s="350"/>
      <c r="B64" s="198" t="s">
        <v>137</v>
      </c>
      <c r="C64" s="392" t="s">
        <v>69</v>
      </c>
      <c r="D64" s="393"/>
      <c r="E64" s="393"/>
      <c r="F64" s="393"/>
      <c r="G64" s="394" t="s">
        <v>27</v>
      </c>
      <c r="H64" s="394"/>
      <c r="I64" s="74" t="s">
        <v>23</v>
      </c>
      <c r="J64" s="336"/>
      <c r="K64" s="336"/>
      <c r="L64" s="74" t="s">
        <v>24</v>
      </c>
      <c r="M64" s="386" t="s">
        <v>32</v>
      </c>
      <c r="N64" s="386"/>
      <c r="O64" s="386"/>
      <c r="P64" s="386"/>
      <c r="Q64" s="386"/>
      <c r="R64" s="386"/>
      <c r="S64" s="386"/>
      <c r="T64" s="75" t="s">
        <v>23</v>
      </c>
      <c r="U64" s="336"/>
      <c r="V64" s="336"/>
      <c r="W64" s="74" t="s">
        <v>24</v>
      </c>
      <c r="X64" s="386" t="s">
        <v>68</v>
      </c>
      <c r="Y64" s="386"/>
      <c r="Z64" s="386"/>
      <c r="AA64" s="386"/>
      <c r="AB64" s="386"/>
      <c r="AC64" s="386"/>
      <c r="AD64" s="24" t="s">
        <v>16</v>
      </c>
      <c r="AE64" s="336"/>
      <c r="AF64" s="336"/>
      <c r="AG64" s="24" t="s">
        <v>17</v>
      </c>
      <c r="AH64" s="386" t="s">
        <v>132</v>
      </c>
      <c r="AI64" s="386"/>
      <c r="AJ64" s="386"/>
      <c r="AK64" s="386"/>
      <c r="AL64" s="386"/>
      <c r="AM64" s="386"/>
      <c r="AN64" s="386"/>
      <c r="AO64" s="24" t="s">
        <v>16</v>
      </c>
      <c r="AP64" s="336"/>
      <c r="AQ64" s="336"/>
      <c r="AR64" s="24" t="s">
        <v>17</v>
      </c>
      <c r="AS64" s="386" t="s">
        <v>91</v>
      </c>
      <c r="AT64" s="386"/>
      <c r="AU64" s="386"/>
      <c r="AV64" s="386"/>
      <c r="AW64" s="386"/>
      <c r="AX64" s="386"/>
      <c r="AY64" s="386"/>
      <c r="AZ64" s="386"/>
      <c r="BA64" s="386"/>
      <c r="BB64" s="386"/>
      <c r="BC64" s="387"/>
    </row>
    <row r="65" spans="1:57" ht="19.5" customHeight="1">
      <c r="A65" s="350"/>
      <c r="B65" s="76"/>
      <c r="C65" s="388" t="s">
        <v>67</v>
      </c>
      <c r="D65" s="389"/>
      <c r="E65" s="389"/>
      <c r="F65" s="389"/>
      <c r="G65" s="390" t="s">
        <v>65</v>
      </c>
      <c r="H65" s="390"/>
      <c r="I65" s="22" t="s">
        <v>23</v>
      </c>
      <c r="J65" s="325"/>
      <c r="K65" s="325"/>
      <c r="L65" s="22" t="s">
        <v>24</v>
      </c>
      <c r="M65" s="391" t="s">
        <v>83</v>
      </c>
      <c r="N65" s="391"/>
      <c r="O65" s="391"/>
      <c r="P65" s="391"/>
      <c r="Q65" s="391"/>
      <c r="R65" s="391"/>
      <c r="S65" s="391"/>
      <c r="T65" s="7" t="s">
        <v>23</v>
      </c>
      <c r="U65" s="325"/>
      <c r="V65" s="325"/>
      <c r="W65" s="7" t="s">
        <v>24</v>
      </c>
      <c r="X65" s="391" t="s">
        <v>91</v>
      </c>
      <c r="Y65" s="391"/>
      <c r="Z65" s="391"/>
      <c r="AA65" s="391"/>
      <c r="AB65" s="391"/>
      <c r="AC65" s="391"/>
      <c r="AD65" s="391"/>
      <c r="AE65" s="378" t="s">
        <v>196</v>
      </c>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9"/>
      <c r="BD65" s="8"/>
      <c r="BE65" s="8"/>
    </row>
    <row r="66" spans="1:55" ht="15" customHeight="1">
      <c r="A66" s="350"/>
      <c r="B66" s="73"/>
      <c r="C66" s="380" t="s">
        <v>70</v>
      </c>
      <c r="D66" s="381"/>
      <c r="E66" s="381"/>
      <c r="F66" s="381"/>
      <c r="G66" s="382" t="s">
        <v>27</v>
      </c>
      <c r="H66" s="382"/>
      <c r="I66" s="25" t="s">
        <v>16</v>
      </c>
      <c r="J66" s="277"/>
      <c r="K66" s="277"/>
      <c r="L66" s="25" t="s">
        <v>17</v>
      </c>
      <c r="M66" s="383" t="s">
        <v>178</v>
      </c>
      <c r="N66" s="383"/>
      <c r="O66" s="383"/>
      <c r="P66" s="383"/>
      <c r="Q66" s="383"/>
      <c r="R66" s="383"/>
      <c r="S66" s="383"/>
      <c r="T66" s="9" t="s">
        <v>23</v>
      </c>
      <c r="U66" s="277"/>
      <c r="V66" s="277"/>
      <c r="W66" s="9" t="s">
        <v>24</v>
      </c>
      <c r="X66" s="383" t="s">
        <v>93</v>
      </c>
      <c r="Y66" s="383"/>
      <c r="Z66" s="383"/>
      <c r="AA66" s="383"/>
      <c r="AB66" s="383"/>
      <c r="AC66" s="383"/>
      <c r="AD66" s="383"/>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5"/>
    </row>
    <row r="67" spans="1:55" ht="12.75">
      <c r="A67" s="350"/>
      <c r="B67" s="298" t="s">
        <v>179</v>
      </c>
      <c r="C67" s="137" t="s">
        <v>197</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6"/>
    </row>
    <row r="68" spans="1:55" ht="12.75">
      <c r="A68" s="350"/>
      <c r="B68" s="299"/>
      <c r="C68" s="208" t="s">
        <v>198</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9"/>
    </row>
    <row r="69" spans="1:55" ht="19.5" customHeight="1">
      <c r="A69" s="350"/>
      <c r="B69" s="299"/>
      <c r="C69" s="365"/>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7"/>
    </row>
    <row r="70" spans="1:55" ht="19.5" customHeight="1">
      <c r="A70" s="350"/>
      <c r="B70" s="299"/>
      <c r="C70" s="368"/>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70"/>
    </row>
    <row r="71" spans="1:55" ht="19.5" customHeight="1">
      <c r="A71" s="350"/>
      <c r="B71" s="299"/>
      <c r="C71" s="368"/>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70"/>
    </row>
    <row r="72" spans="1:55" ht="19.5" customHeight="1">
      <c r="A72" s="350"/>
      <c r="B72" s="299"/>
      <c r="C72" s="368"/>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70"/>
    </row>
    <row r="73" spans="1:55" ht="19.5" customHeight="1">
      <c r="A73" s="350"/>
      <c r="B73" s="364"/>
      <c r="C73" s="371"/>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3"/>
    </row>
    <row r="74" spans="1:55" ht="19.5" customHeight="1">
      <c r="A74" s="350"/>
      <c r="B74" s="198" t="s">
        <v>38</v>
      </c>
      <c r="C74" s="20" t="s">
        <v>23</v>
      </c>
      <c r="D74" s="374"/>
      <c r="E74" s="374"/>
      <c r="F74" s="21" t="s">
        <v>24</v>
      </c>
      <c r="G74" s="375" t="s">
        <v>77</v>
      </c>
      <c r="H74" s="375"/>
      <c r="I74" s="375"/>
      <c r="J74" s="21"/>
      <c r="K74" s="21" t="s">
        <v>23</v>
      </c>
      <c r="L74" s="374"/>
      <c r="M74" s="374"/>
      <c r="N74" s="21" t="s">
        <v>24</v>
      </c>
      <c r="O74" s="375" t="s">
        <v>78</v>
      </c>
      <c r="P74" s="375"/>
      <c r="Q74" s="375"/>
      <c r="R74" s="375"/>
      <c r="S74" s="375"/>
      <c r="T74" s="21" t="s">
        <v>23</v>
      </c>
      <c r="U74" s="374"/>
      <c r="V74" s="374"/>
      <c r="W74" s="21" t="s">
        <v>24</v>
      </c>
      <c r="X74" s="375" t="s">
        <v>79</v>
      </c>
      <c r="Y74" s="375"/>
      <c r="Z74" s="375"/>
      <c r="AA74" s="375"/>
      <c r="AB74" s="375"/>
      <c r="AC74" s="51" t="s">
        <v>39</v>
      </c>
      <c r="AD74" s="376"/>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91"/>
      <c r="BA74" s="91"/>
      <c r="BB74" s="91"/>
      <c r="BC74" s="40" t="s">
        <v>19</v>
      </c>
    </row>
    <row r="75" spans="1:55" ht="19.5" customHeight="1">
      <c r="A75" s="350"/>
      <c r="B75" s="77" t="s">
        <v>128</v>
      </c>
      <c r="C75" s="49" t="s">
        <v>16</v>
      </c>
      <c r="D75" s="360"/>
      <c r="E75" s="360"/>
      <c r="F75" s="49" t="s">
        <v>17</v>
      </c>
      <c r="G75" s="361" t="s">
        <v>74</v>
      </c>
      <c r="H75" s="361"/>
      <c r="I75" s="361"/>
      <c r="J75" s="361"/>
      <c r="K75" s="361"/>
      <c r="L75" s="361"/>
      <c r="M75" s="361"/>
      <c r="N75" s="361"/>
      <c r="O75" s="49" t="s">
        <v>16</v>
      </c>
      <c r="P75" s="360"/>
      <c r="Q75" s="360"/>
      <c r="R75" s="49" t="s">
        <v>17</v>
      </c>
      <c r="S75" s="362" t="s">
        <v>75</v>
      </c>
      <c r="T75" s="362"/>
      <c r="U75" s="362"/>
      <c r="V75" s="362"/>
      <c r="W75" s="362"/>
      <c r="X75" s="362"/>
      <c r="Y75" s="362"/>
      <c r="Z75" s="362"/>
      <c r="AA75" s="362"/>
      <c r="AB75" s="362"/>
      <c r="AC75" s="362"/>
      <c r="AD75" s="362"/>
      <c r="AE75" s="49" t="s">
        <v>16</v>
      </c>
      <c r="AF75" s="360"/>
      <c r="AG75" s="360"/>
      <c r="AH75" s="49" t="s">
        <v>17</v>
      </c>
      <c r="AI75" s="361" t="s">
        <v>76</v>
      </c>
      <c r="AJ75" s="361"/>
      <c r="AK75" s="361"/>
      <c r="AL75" s="361"/>
      <c r="AM75" s="361"/>
      <c r="AN75" s="361"/>
      <c r="AO75" s="361"/>
      <c r="AP75" s="361"/>
      <c r="AQ75" s="361"/>
      <c r="AR75" s="361"/>
      <c r="AS75" s="361"/>
      <c r="AT75" s="361"/>
      <c r="AU75" s="361"/>
      <c r="AV75" s="361"/>
      <c r="AW75" s="361"/>
      <c r="AX75" s="361"/>
      <c r="AY75" s="361"/>
      <c r="AZ75" s="361"/>
      <c r="BA75" s="361"/>
      <c r="BB75" s="361"/>
      <c r="BC75" s="363"/>
    </row>
    <row r="76" spans="1:55" ht="19.5" customHeight="1">
      <c r="A76" s="350"/>
      <c r="B76" s="298" t="s">
        <v>180</v>
      </c>
      <c r="C76" s="340"/>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2"/>
    </row>
    <row r="77" spans="1:55" ht="19.5" customHeight="1">
      <c r="A77" s="350"/>
      <c r="B77" s="339"/>
      <c r="C77" s="343"/>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5"/>
    </row>
    <row r="78" spans="1:55" ht="19.5" customHeight="1">
      <c r="A78" s="350"/>
      <c r="B78" s="78"/>
      <c r="C78" s="343"/>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5"/>
    </row>
    <row r="79" spans="1:55" ht="19.5" customHeight="1">
      <c r="A79" s="350"/>
      <c r="B79" s="78"/>
      <c r="C79" s="343"/>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5"/>
    </row>
    <row r="80" spans="1:55" ht="15.75" customHeight="1" thickBot="1">
      <c r="A80" s="351"/>
      <c r="B80" s="79"/>
      <c r="C80" s="346"/>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8"/>
    </row>
    <row r="81" spans="1:55" ht="13.5">
      <c r="A81" s="349" t="s">
        <v>44</v>
      </c>
      <c r="B81" s="80"/>
      <c r="C81" s="352" t="s">
        <v>175</v>
      </c>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4"/>
    </row>
    <row r="82" spans="1:55" ht="19.5" customHeight="1">
      <c r="A82" s="350"/>
      <c r="B82" s="201" t="s">
        <v>45</v>
      </c>
      <c r="C82" s="81" t="s">
        <v>16</v>
      </c>
      <c r="D82" s="325" t="s">
        <v>130</v>
      </c>
      <c r="E82" s="325"/>
      <c r="F82" s="336" t="s">
        <v>95</v>
      </c>
      <c r="G82" s="336"/>
      <c r="H82" s="336"/>
      <c r="I82" s="336" t="s">
        <v>133</v>
      </c>
      <c r="J82" s="336"/>
      <c r="K82" s="82" t="s">
        <v>24</v>
      </c>
      <c r="L82" s="355"/>
      <c r="M82" s="355"/>
      <c r="N82" s="355"/>
      <c r="O82" s="355"/>
      <c r="P82" s="355"/>
      <c r="Q82" s="355"/>
      <c r="R82" s="355"/>
      <c r="S82" s="355"/>
      <c r="T82" s="355"/>
      <c r="U82" s="355"/>
      <c r="V82" s="356"/>
      <c r="W82" s="357" t="s">
        <v>49</v>
      </c>
      <c r="X82" s="358"/>
      <c r="Y82" s="358"/>
      <c r="Z82" s="358"/>
      <c r="AA82" s="358"/>
      <c r="AB82" s="358"/>
      <c r="AC82" s="358"/>
      <c r="AD82" s="358"/>
      <c r="AE82" s="359"/>
      <c r="AF82" s="81" t="s">
        <v>16</v>
      </c>
      <c r="AG82" s="336" t="s">
        <v>130</v>
      </c>
      <c r="AH82" s="336"/>
      <c r="AI82" s="336"/>
      <c r="AJ82" s="336" t="s">
        <v>95</v>
      </c>
      <c r="AK82" s="336"/>
      <c r="AL82" s="39"/>
      <c r="AM82" s="336" t="s">
        <v>133</v>
      </c>
      <c r="AN82" s="336"/>
      <c r="AO82" s="336"/>
      <c r="AP82" s="82" t="s">
        <v>24</v>
      </c>
      <c r="AQ82" s="337"/>
      <c r="AR82" s="337"/>
      <c r="AS82" s="337"/>
      <c r="AT82" s="337"/>
      <c r="AU82" s="337"/>
      <c r="AV82" s="337"/>
      <c r="AW82" s="337"/>
      <c r="AX82" s="337"/>
      <c r="AY82" s="337"/>
      <c r="AZ82" s="337"/>
      <c r="BA82" s="337"/>
      <c r="BB82" s="337"/>
      <c r="BC82" s="338"/>
    </row>
    <row r="83" spans="1:55" ht="19.5" customHeight="1">
      <c r="A83" s="350"/>
      <c r="B83" s="200" t="s">
        <v>46</v>
      </c>
      <c r="C83" s="83" t="s">
        <v>16</v>
      </c>
      <c r="D83" s="325" t="s">
        <v>130</v>
      </c>
      <c r="E83" s="325"/>
      <c r="F83" s="325" t="s">
        <v>95</v>
      </c>
      <c r="G83" s="325"/>
      <c r="H83" s="325"/>
      <c r="I83" s="325" t="s">
        <v>133</v>
      </c>
      <c r="J83" s="325"/>
      <c r="K83" s="22" t="s">
        <v>24</v>
      </c>
      <c r="L83" s="316"/>
      <c r="M83" s="316"/>
      <c r="N83" s="316"/>
      <c r="O83" s="316"/>
      <c r="P83" s="316"/>
      <c r="Q83" s="316"/>
      <c r="R83" s="316"/>
      <c r="S83" s="316"/>
      <c r="T83" s="316"/>
      <c r="U83" s="316"/>
      <c r="V83" s="328"/>
      <c r="W83" s="329" t="s">
        <v>50</v>
      </c>
      <c r="X83" s="330"/>
      <c r="Y83" s="330"/>
      <c r="Z83" s="330"/>
      <c r="AA83" s="330"/>
      <c r="AB83" s="330"/>
      <c r="AC83" s="330"/>
      <c r="AD83" s="330"/>
      <c r="AE83" s="331"/>
      <c r="AF83" s="83" t="s">
        <v>16</v>
      </c>
      <c r="AG83" s="325" t="s">
        <v>162</v>
      </c>
      <c r="AH83" s="325"/>
      <c r="AI83" s="325"/>
      <c r="AJ83" s="325" t="s">
        <v>95</v>
      </c>
      <c r="AK83" s="325"/>
      <c r="AL83" s="325" t="s">
        <v>249</v>
      </c>
      <c r="AM83" s="325"/>
      <c r="AN83" s="325"/>
      <c r="AO83" s="325"/>
      <c r="AP83" s="22"/>
      <c r="AQ83" s="7" t="s">
        <v>95</v>
      </c>
      <c r="AR83" s="7"/>
      <c r="AS83" s="325" t="s">
        <v>133</v>
      </c>
      <c r="AT83" s="325"/>
      <c r="AU83" s="325"/>
      <c r="AV83" s="22" t="s">
        <v>17</v>
      </c>
      <c r="AW83" s="332"/>
      <c r="AX83" s="332"/>
      <c r="AY83" s="332"/>
      <c r="AZ83" s="332"/>
      <c r="BA83" s="332"/>
      <c r="BB83" s="332"/>
      <c r="BC83" s="333"/>
    </row>
    <row r="84" spans="1:55" ht="19.5" customHeight="1">
      <c r="A84" s="350"/>
      <c r="B84" s="200" t="s">
        <v>96</v>
      </c>
      <c r="C84" s="83" t="s">
        <v>16</v>
      </c>
      <c r="D84" s="325" t="s">
        <v>248</v>
      </c>
      <c r="E84" s="325"/>
      <c r="F84" s="325" t="s">
        <v>95</v>
      </c>
      <c r="G84" s="325"/>
      <c r="H84" s="325"/>
      <c r="I84" s="325" t="s">
        <v>133</v>
      </c>
      <c r="J84" s="325"/>
      <c r="K84" s="22" t="s">
        <v>24</v>
      </c>
      <c r="L84" s="334" t="s">
        <v>101</v>
      </c>
      <c r="M84" s="334"/>
      <c r="N84" s="334"/>
      <c r="O84" s="334"/>
      <c r="P84" s="334"/>
      <c r="Q84" s="334"/>
      <c r="R84" s="334"/>
      <c r="S84" s="334"/>
      <c r="T84" s="334"/>
      <c r="U84" s="334"/>
      <c r="V84" s="335"/>
      <c r="W84" s="329" t="s">
        <v>99</v>
      </c>
      <c r="X84" s="330"/>
      <c r="Y84" s="330"/>
      <c r="Z84" s="330"/>
      <c r="AA84" s="330"/>
      <c r="AB84" s="330"/>
      <c r="AC84" s="330"/>
      <c r="AD84" s="330"/>
      <c r="AE84" s="331"/>
      <c r="AF84" s="83" t="s">
        <v>16</v>
      </c>
      <c r="AG84" s="325" t="s">
        <v>130</v>
      </c>
      <c r="AH84" s="325"/>
      <c r="AI84" s="325"/>
      <c r="AJ84" s="325" t="s">
        <v>95</v>
      </c>
      <c r="AK84" s="325"/>
      <c r="AL84" s="7"/>
      <c r="AM84" s="325" t="s">
        <v>133</v>
      </c>
      <c r="AN84" s="325"/>
      <c r="AO84" s="325"/>
      <c r="AP84" s="22" t="s">
        <v>24</v>
      </c>
      <c r="AQ84" s="326"/>
      <c r="AR84" s="326"/>
      <c r="AS84" s="326"/>
      <c r="AT84" s="326"/>
      <c r="AU84" s="326"/>
      <c r="AV84" s="326"/>
      <c r="AW84" s="326"/>
      <c r="AX84" s="326"/>
      <c r="AY84" s="326"/>
      <c r="AZ84" s="326"/>
      <c r="BA84" s="326"/>
      <c r="BB84" s="326"/>
      <c r="BC84" s="327"/>
    </row>
    <row r="85" spans="1:55" ht="19.5" customHeight="1">
      <c r="A85" s="350"/>
      <c r="B85" s="200" t="s">
        <v>97</v>
      </c>
      <c r="C85" s="83" t="s">
        <v>16</v>
      </c>
      <c r="D85" s="325" t="s">
        <v>130</v>
      </c>
      <c r="E85" s="325"/>
      <c r="F85" s="325" t="s">
        <v>95</v>
      </c>
      <c r="G85" s="325"/>
      <c r="H85" s="325"/>
      <c r="I85" s="325" t="s">
        <v>133</v>
      </c>
      <c r="J85" s="325"/>
      <c r="K85" s="22" t="s">
        <v>167</v>
      </c>
      <c r="L85" s="316"/>
      <c r="M85" s="316"/>
      <c r="N85" s="316"/>
      <c r="O85" s="316"/>
      <c r="P85" s="316"/>
      <c r="Q85" s="316"/>
      <c r="R85" s="316"/>
      <c r="S85" s="316"/>
      <c r="T85" s="316"/>
      <c r="U85" s="316"/>
      <c r="V85" s="328"/>
      <c r="W85" s="329" t="s">
        <v>47</v>
      </c>
      <c r="X85" s="330"/>
      <c r="Y85" s="330"/>
      <c r="Z85" s="330"/>
      <c r="AA85" s="330"/>
      <c r="AB85" s="330"/>
      <c r="AC85" s="330"/>
      <c r="AD85" s="330"/>
      <c r="AE85" s="331"/>
      <c r="AF85" s="83" t="s">
        <v>16</v>
      </c>
      <c r="AG85" s="325" t="s">
        <v>130</v>
      </c>
      <c r="AH85" s="325"/>
      <c r="AI85" s="325"/>
      <c r="AJ85" s="325" t="s">
        <v>95</v>
      </c>
      <c r="AK85" s="325"/>
      <c r="AL85" s="7"/>
      <c r="AM85" s="325" t="s">
        <v>133</v>
      </c>
      <c r="AN85" s="325"/>
      <c r="AO85" s="325"/>
      <c r="AP85" s="22" t="s">
        <v>24</v>
      </c>
      <c r="AQ85" s="316"/>
      <c r="AR85" s="316"/>
      <c r="AS85" s="316"/>
      <c r="AT85" s="316"/>
      <c r="AU85" s="316"/>
      <c r="AV85" s="316"/>
      <c r="AW85" s="316"/>
      <c r="AX85" s="316"/>
      <c r="AY85" s="316"/>
      <c r="AZ85" s="316"/>
      <c r="BA85" s="316"/>
      <c r="BB85" s="316"/>
      <c r="BC85" s="317"/>
    </row>
    <row r="86" spans="1:55" ht="19.5" customHeight="1">
      <c r="A86" s="350"/>
      <c r="B86" s="199" t="s">
        <v>98</v>
      </c>
      <c r="C86" s="84" t="s">
        <v>16</v>
      </c>
      <c r="D86" s="277" t="s">
        <v>130</v>
      </c>
      <c r="E86" s="277"/>
      <c r="F86" s="277" t="s">
        <v>95</v>
      </c>
      <c r="G86" s="277"/>
      <c r="H86" s="277"/>
      <c r="I86" s="277" t="s">
        <v>133</v>
      </c>
      <c r="J86" s="277"/>
      <c r="K86" s="85" t="s">
        <v>24</v>
      </c>
      <c r="L86" s="318"/>
      <c r="M86" s="318"/>
      <c r="N86" s="318"/>
      <c r="O86" s="318"/>
      <c r="P86" s="318"/>
      <c r="Q86" s="318"/>
      <c r="R86" s="318"/>
      <c r="S86" s="318"/>
      <c r="T86" s="318"/>
      <c r="U86" s="318"/>
      <c r="V86" s="319"/>
      <c r="W86" s="320" t="s">
        <v>48</v>
      </c>
      <c r="X86" s="321"/>
      <c r="Y86" s="321"/>
      <c r="Z86" s="321"/>
      <c r="AA86" s="321"/>
      <c r="AB86" s="321"/>
      <c r="AC86" s="321"/>
      <c r="AD86" s="321"/>
      <c r="AE86" s="322"/>
      <c r="AF86" s="84" t="s">
        <v>16</v>
      </c>
      <c r="AG86" s="277" t="s">
        <v>130</v>
      </c>
      <c r="AH86" s="277"/>
      <c r="AI86" s="277"/>
      <c r="AJ86" s="277" t="s">
        <v>95</v>
      </c>
      <c r="AK86" s="277"/>
      <c r="AL86" s="23"/>
      <c r="AM86" s="277" t="s">
        <v>133</v>
      </c>
      <c r="AN86" s="277"/>
      <c r="AO86" s="277"/>
      <c r="AP86" s="85" t="s">
        <v>24</v>
      </c>
      <c r="AQ86" s="323"/>
      <c r="AR86" s="323"/>
      <c r="AS86" s="323"/>
      <c r="AT86" s="323"/>
      <c r="AU86" s="323"/>
      <c r="AV86" s="323"/>
      <c r="AW86" s="323"/>
      <c r="AX86" s="323"/>
      <c r="AY86" s="323"/>
      <c r="AZ86" s="323"/>
      <c r="BA86" s="323"/>
      <c r="BB86" s="323"/>
      <c r="BC86" s="324"/>
    </row>
    <row r="87" spans="1:55" ht="19.5" customHeight="1">
      <c r="A87" s="350"/>
      <c r="B87" s="298" t="s">
        <v>139</v>
      </c>
      <c r="C87" s="300"/>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2"/>
    </row>
    <row r="88" spans="1:55" ht="19.5" customHeight="1">
      <c r="A88" s="350"/>
      <c r="B88" s="299"/>
      <c r="C88" s="303"/>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5"/>
    </row>
    <row r="89" spans="1:55" ht="19.5" customHeight="1">
      <c r="A89" s="350"/>
      <c r="B89" s="309"/>
      <c r="C89" s="303"/>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5"/>
    </row>
    <row r="90" spans="1:55" ht="19.5" customHeight="1" thickBot="1">
      <c r="A90" s="351"/>
      <c r="B90" s="310"/>
      <c r="C90" s="306"/>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8"/>
    </row>
    <row r="91" spans="1:55" ht="19.5" customHeight="1">
      <c r="A91" s="311" t="s">
        <v>127</v>
      </c>
      <c r="B91" s="93" t="s">
        <v>41</v>
      </c>
      <c r="C91" s="94" t="s">
        <v>23</v>
      </c>
      <c r="D91" s="314"/>
      <c r="E91" s="314"/>
      <c r="F91" s="95" t="s">
        <v>24</v>
      </c>
      <c r="G91" s="315" t="s">
        <v>80</v>
      </c>
      <c r="H91" s="315"/>
      <c r="I91" s="315"/>
      <c r="J91" s="315"/>
      <c r="K91" s="315"/>
      <c r="L91" s="315"/>
      <c r="M91" s="315"/>
      <c r="N91" s="315"/>
      <c r="O91" s="95" t="s">
        <v>23</v>
      </c>
      <c r="P91" s="314"/>
      <c r="Q91" s="314"/>
      <c r="R91" s="95" t="s">
        <v>24</v>
      </c>
      <c r="S91" s="315" t="s">
        <v>81</v>
      </c>
      <c r="T91" s="315"/>
      <c r="U91" s="315"/>
      <c r="V91" s="315"/>
      <c r="W91" s="315"/>
      <c r="X91" s="315"/>
      <c r="Y91" s="315"/>
      <c r="Z91" s="315"/>
      <c r="AA91" s="95" t="s">
        <v>23</v>
      </c>
      <c r="AB91" s="314"/>
      <c r="AC91" s="314"/>
      <c r="AD91" s="95" t="s">
        <v>24</v>
      </c>
      <c r="AE91" s="315" t="s">
        <v>82</v>
      </c>
      <c r="AF91" s="315"/>
      <c r="AG91" s="315"/>
      <c r="AH91" s="315"/>
      <c r="AI91" s="315"/>
      <c r="AJ91" s="96" t="s">
        <v>18</v>
      </c>
      <c r="AK91" s="287"/>
      <c r="AL91" s="287"/>
      <c r="AM91" s="287"/>
      <c r="AN91" s="287"/>
      <c r="AO91" s="287"/>
      <c r="AP91" s="287"/>
      <c r="AQ91" s="287"/>
      <c r="AR91" s="287"/>
      <c r="AS91" s="287"/>
      <c r="AT91" s="287"/>
      <c r="AU91" s="287"/>
      <c r="AV91" s="287"/>
      <c r="AW91" s="287"/>
      <c r="AX91" s="287"/>
      <c r="AY91" s="287"/>
      <c r="AZ91" s="287"/>
      <c r="BA91" s="287"/>
      <c r="BB91" s="287"/>
      <c r="BC91" s="97" t="s">
        <v>19</v>
      </c>
    </row>
    <row r="92" spans="1:55" ht="19.5" customHeight="1">
      <c r="A92" s="312"/>
      <c r="B92" s="65" t="s">
        <v>42</v>
      </c>
      <c r="C92" s="288"/>
      <c r="D92" s="289"/>
      <c r="E92" s="289"/>
      <c r="F92" s="289"/>
      <c r="G92" s="289"/>
      <c r="H92" s="289"/>
      <c r="I92" s="289"/>
      <c r="J92" s="289"/>
      <c r="K92" s="289"/>
      <c r="L92" s="289"/>
      <c r="M92" s="289"/>
      <c r="N92" s="289"/>
      <c r="O92" s="289"/>
      <c r="P92" s="289"/>
      <c r="Q92" s="289"/>
      <c r="R92" s="289"/>
      <c r="S92" s="289"/>
      <c r="T92" s="289"/>
      <c r="U92" s="290" t="s">
        <v>43</v>
      </c>
      <c r="V92" s="290"/>
      <c r="W92" s="291"/>
      <c r="X92" s="103" t="s">
        <v>23</v>
      </c>
      <c r="Y92" s="292"/>
      <c r="Z92" s="292"/>
      <c r="AA92" s="103" t="s">
        <v>24</v>
      </c>
      <c r="AB92" s="293" t="s">
        <v>161</v>
      </c>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4"/>
    </row>
    <row r="93" spans="1:55" ht="19.5" customHeight="1">
      <c r="A93" s="312"/>
      <c r="B93" s="106" t="s">
        <v>166</v>
      </c>
      <c r="C93" s="295">
        <v>43677</v>
      </c>
      <c r="D93" s="296"/>
      <c r="E93" s="296"/>
      <c r="F93" s="296"/>
      <c r="G93" s="296"/>
      <c r="H93" s="296"/>
      <c r="I93" s="296"/>
      <c r="J93" s="296"/>
      <c r="K93" s="296"/>
      <c r="L93" s="296"/>
      <c r="M93" s="296"/>
      <c r="N93" s="296"/>
      <c r="O93" s="296"/>
      <c r="P93" s="296"/>
      <c r="Q93" s="296"/>
      <c r="R93" s="296"/>
      <c r="S93" s="296"/>
      <c r="T93" s="296"/>
      <c r="U93" s="296"/>
      <c r="V93" s="296"/>
      <c r="W93" s="297"/>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5"/>
    </row>
    <row r="94" spans="1:55" ht="19.5" customHeight="1" thickBot="1">
      <c r="A94" s="313"/>
      <c r="B94" s="92" t="s">
        <v>171</v>
      </c>
      <c r="C94" s="84" t="s">
        <v>16</v>
      </c>
      <c r="D94" s="277" t="s">
        <v>162</v>
      </c>
      <c r="E94" s="277"/>
      <c r="F94" s="277" t="s">
        <v>95</v>
      </c>
      <c r="G94" s="277"/>
      <c r="H94" s="277"/>
      <c r="I94" s="277" t="s">
        <v>169</v>
      </c>
      <c r="J94" s="277"/>
      <c r="K94" s="85" t="s">
        <v>24</v>
      </c>
      <c r="L94" s="278" t="s">
        <v>175</v>
      </c>
      <c r="M94" s="278"/>
      <c r="N94" s="278"/>
      <c r="O94" s="278"/>
      <c r="P94" s="278"/>
      <c r="Q94" s="278"/>
      <c r="R94" s="278"/>
      <c r="S94" s="278"/>
      <c r="T94" s="278"/>
      <c r="U94" s="278"/>
      <c r="V94" s="278"/>
      <c r="W94" s="279"/>
      <c r="X94" s="284"/>
      <c r="Y94" s="285"/>
      <c r="Z94" s="285"/>
      <c r="AA94" s="285"/>
      <c r="AB94" s="285"/>
      <c r="AC94" s="285"/>
      <c r="AD94" s="285"/>
      <c r="AE94" s="286" t="s">
        <v>173</v>
      </c>
      <c r="AF94" s="286"/>
      <c r="AG94" s="286"/>
      <c r="AH94" s="285"/>
      <c r="AI94" s="285"/>
      <c r="AJ94" s="285"/>
      <c r="AK94" s="285"/>
      <c r="AL94" s="285"/>
      <c r="AM94" s="285"/>
      <c r="AN94" s="286" t="s">
        <v>174</v>
      </c>
      <c r="AO94" s="286"/>
      <c r="AP94" s="286"/>
      <c r="AQ94" s="133" t="s">
        <v>181</v>
      </c>
      <c r="AR94" s="119"/>
      <c r="AS94" s="117"/>
      <c r="AT94" s="117"/>
      <c r="AU94" s="117"/>
      <c r="AV94" s="117"/>
      <c r="AW94" s="117"/>
      <c r="AX94" s="117"/>
      <c r="AY94" s="117"/>
      <c r="AZ94" s="117"/>
      <c r="BA94" s="117"/>
      <c r="BB94" s="117"/>
      <c r="BC94" s="118"/>
    </row>
    <row r="95" spans="1:55" ht="19.5" customHeight="1">
      <c r="A95" s="270" t="s">
        <v>122</v>
      </c>
      <c r="B95" s="86" t="s">
        <v>126</v>
      </c>
      <c r="C95" s="273" t="s">
        <v>3</v>
      </c>
      <c r="D95" s="274"/>
      <c r="E95" s="280">
        <f>IF(E13="","",E13)</f>
      </c>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1"/>
    </row>
    <row r="96" spans="1:55" ht="19.5" customHeight="1">
      <c r="A96" s="271"/>
      <c r="B96" s="87" t="s">
        <v>120</v>
      </c>
      <c r="C96" s="275" t="s">
        <v>3</v>
      </c>
      <c r="D96" s="276"/>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3"/>
    </row>
    <row r="97" spans="1:55" ht="19.5" customHeight="1">
      <c r="A97" s="271"/>
      <c r="B97" s="88" t="s">
        <v>52</v>
      </c>
      <c r="C97" s="254"/>
      <c r="D97" s="255"/>
      <c r="E97" s="255"/>
      <c r="F97" s="255"/>
      <c r="G97" s="255"/>
      <c r="H97" s="255"/>
      <c r="I97" s="255"/>
      <c r="J97" s="255"/>
      <c r="K97" s="255"/>
      <c r="L97" s="255"/>
      <c r="M97" s="255"/>
      <c r="N97" s="255"/>
      <c r="O97" s="255"/>
      <c r="P97" s="255"/>
      <c r="Q97" s="255"/>
      <c r="R97" s="255"/>
      <c r="S97" s="255"/>
      <c r="T97" s="255"/>
      <c r="U97" s="255"/>
      <c r="V97" s="255"/>
      <c r="W97" s="256"/>
      <c r="X97" s="261" t="s">
        <v>103</v>
      </c>
      <c r="Y97" s="262"/>
      <c r="Z97" s="262"/>
      <c r="AA97" s="262"/>
      <c r="AB97" s="262"/>
      <c r="AC97" s="262"/>
      <c r="AD97" s="263"/>
      <c r="AE97" s="264"/>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6"/>
    </row>
    <row r="98" spans="1:55" ht="19.5" customHeight="1">
      <c r="A98" s="271"/>
      <c r="B98" s="65" t="s">
        <v>53</v>
      </c>
      <c r="C98" s="254"/>
      <c r="D98" s="255"/>
      <c r="E98" s="255"/>
      <c r="F98" s="255"/>
      <c r="G98" s="255"/>
      <c r="H98" s="255"/>
      <c r="I98" s="255"/>
      <c r="J98" s="255"/>
      <c r="K98" s="255"/>
      <c r="L98" s="255"/>
      <c r="M98" s="255"/>
      <c r="N98" s="255"/>
      <c r="O98" s="255"/>
      <c r="P98" s="255"/>
      <c r="Q98" s="255"/>
      <c r="R98" s="255"/>
      <c r="S98" s="255"/>
      <c r="T98" s="255"/>
      <c r="U98" s="255"/>
      <c r="V98" s="255"/>
      <c r="W98" s="256"/>
      <c r="X98" s="261" t="s">
        <v>55</v>
      </c>
      <c r="Y98" s="262"/>
      <c r="Z98" s="262"/>
      <c r="AA98" s="262"/>
      <c r="AB98" s="262"/>
      <c r="AC98" s="262"/>
      <c r="AD98" s="263"/>
      <c r="AE98" s="254"/>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60"/>
    </row>
    <row r="99" spans="1:55" ht="18.75" customHeight="1" thickBot="1">
      <c r="A99" s="271"/>
      <c r="B99" s="89" t="s">
        <v>100</v>
      </c>
      <c r="C99" s="216"/>
      <c r="D99" s="217"/>
      <c r="E99" s="217"/>
      <c r="F99" s="217"/>
      <c r="G99" s="217"/>
      <c r="H99" s="217"/>
      <c r="I99" s="217"/>
      <c r="J99" s="217"/>
      <c r="K99" s="217"/>
      <c r="L99" s="217"/>
      <c r="M99" s="217"/>
      <c r="N99" s="217"/>
      <c r="O99" s="217"/>
      <c r="P99" s="217"/>
      <c r="Q99" s="217"/>
      <c r="R99" s="217"/>
      <c r="S99" s="217"/>
      <c r="T99" s="217"/>
      <c r="U99" s="217"/>
      <c r="V99" s="217"/>
      <c r="W99" s="218"/>
      <c r="X99" s="267" t="s">
        <v>56</v>
      </c>
      <c r="Y99" s="268"/>
      <c r="Z99" s="268"/>
      <c r="AA99" s="268"/>
      <c r="AB99" s="268"/>
      <c r="AC99" s="268"/>
      <c r="AD99" s="269"/>
      <c r="AE99" s="216"/>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35"/>
    </row>
    <row r="100" spans="1:55" ht="19.5" customHeight="1" thickBot="1">
      <c r="A100" s="271"/>
      <c r="B100" s="242" t="s">
        <v>141</v>
      </c>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4"/>
    </row>
    <row r="101" spans="1:55" ht="19.5" customHeight="1">
      <c r="A101" s="271"/>
      <c r="B101" s="196" t="s">
        <v>52</v>
      </c>
      <c r="C101" s="245"/>
      <c r="D101" s="246"/>
      <c r="E101" s="246"/>
      <c r="F101" s="246"/>
      <c r="G101" s="246"/>
      <c r="H101" s="246"/>
      <c r="I101" s="246"/>
      <c r="J101" s="246"/>
      <c r="K101" s="246"/>
      <c r="L101" s="246"/>
      <c r="M101" s="246"/>
      <c r="N101" s="246"/>
      <c r="O101" s="246"/>
      <c r="P101" s="246"/>
      <c r="Q101" s="246"/>
      <c r="R101" s="246"/>
      <c r="S101" s="246"/>
      <c r="T101" s="246"/>
      <c r="U101" s="246"/>
      <c r="V101" s="246"/>
      <c r="W101" s="247"/>
      <c r="X101" s="248" t="s">
        <v>103</v>
      </c>
      <c r="Y101" s="249"/>
      <c r="Z101" s="249"/>
      <c r="AA101" s="249"/>
      <c r="AB101" s="249"/>
      <c r="AC101" s="249"/>
      <c r="AD101" s="250"/>
      <c r="AE101" s="251"/>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3"/>
    </row>
    <row r="102" spans="1:55" ht="20.25" customHeight="1">
      <c r="A102" s="271"/>
      <c r="B102" s="90" t="s">
        <v>53</v>
      </c>
      <c r="C102" s="254"/>
      <c r="D102" s="255"/>
      <c r="E102" s="255"/>
      <c r="F102" s="255"/>
      <c r="G102" s="255"/>
      <c r="H102" s="255"/>
      <c r="I102" s="255"/>
      <c r="J102" s="255"/>
      <c r="K102" s="255"/>
      <c r="L102" s="255"/>
      <c r="M102" s="255"/>
      <c r="N102" s="255"/>
      <c r="O102" s="255"/>
      <c r="P102" s="255"/>
      <c r="Q102" s="255"/>
      <c r="R102" s="255"/>
      <c r="S102" s="255"/>
      <c r="T102" s="255"/>
      <c r="U102" s="255"/>
      <c r="V102" s="255"/>
      <c r="W102" s="256"/>
      <c r="X102" s="257" t="s">
        <v>55</v>
      </c>
      <c r="Y102" s="258"/>
      <c r="Z102" s="258"/>
      <c r="AA102" s="258"/>
      <c r="AB102" s="258"/>
      <c r="AC102" s="258"/>
      <c r="AD102" s="259"/>
      <c r="AE102" s="254"/>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60"/>
    </row>
    <row r="103" spans="1:55" ht="19.5" customHeight="1" thickBot="1">
      <c r="A103" s="272"/>
      <c r="B103" s="58" t="s">
        <v>100</v>
      </c>
      <c r="C103" s="216"/>
      <c r="D103" s="217"/>
      <c r="E103" s="217"/>
      <c r="F103" s="217"/>
      <c r="G103" s="217"/>
      <c r="H103" s="217"/>
      <c r="I103" s="217"/>
      <c r="J103" s="217"/>
      <c r="K103" s="217"/>
      <c r="L103" s="217"/>
      <c r="M103" s="217"/>
      <c r="N103" s="217"/>
      <c r="O103" s="217"/>
      <c r="P103" s="217"/>
      <c r="Q103" s="217"/>
      <c r="R103" s="217"/>
      <c r="S103" s="217"/>
      <c r="T103" s="217"/>
      <c r="U103" s="217"/>
      <c r="V103" s="217"/>
      <c r="W103" s="218"/>
      <c r="X103" s="232" t="s">
        <v>56</v>
      </c>
      <c r="Y103" s="233"/>
      <c r="Z103" s="233"/>
      <c r="AA103" s="233"/>
      <c r="AB103" s="233"/>
      <c r="AC103" s="233"/>
      <c r="AD103" s="234"/>
      <c r="AE103" s="216"/>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35"/>
    </row>
    <row r="104" spans="1:55" ht="19.5" customHeight="1" thickBot="1">
      <c r="A104" s="236" t="s">
        <v>147</v>
      </c>
      <c r="B104" s="237"/>
      <c r="C104" s="238"/>
      <c r="D104" s="239"/>
      <c r="E104" s="239"/>
      <c r="F104" s="239"/>
      <c r="G104" s="239"/>
      <c r="H104" s="239"/>
      <c r="I104" s="239"/>
      <c r="J104" s="239"/>
      <c r="K104" s="239"/>
      <c r="L104" s="239"/>
      <c r="M104" s="239"/>
      <c r="N104" s="239"/>
      <c r="O104" s="239"/>
      <c r="P104" s="239"/>
      <c r="Q104" s="239"/>
      <c r="R104" s="239"/>
      <c r="S104" s="239"/>
      <c r="T104" s="239"/>
      <c r="U104" s="239"/>
      <c r="V104" s="239"/>
      <c r="W104" s="240"/>
      <c r="X104" s="238"/>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41"/>
    </row>
    <row r="105" spans="1:55" ht="16.5">
      <c r="A105" s="219" t="s">
        <v>152</v>
      </c>
      <c r="B105" s="222" t="s">
        <v>151</v>
      </c>
      <c r="C105" s="223"/>
      <c r="D105" s="223"/>
      <c r="E105" s="223"/>
      <c r="F105" s="223"/>
      <c r="G105" s="223"/>
      <c r="H105" s="223"/>
      <c r="I105" s="223"/>
      <c r="J105" s="223"/>
      <c r="K105" s="224" t="s">
        <v>61</v>
      </c>
      <c r="L105" s="224"/>
      <c r="M105" s="224"/>
      <c r="N105" s="224"/>
      <c r="O105" s="225" t="s">
        <v>131</v>
      </c>
      <c r="P105" s="225"/>
      <c r="Q105" s="225"/>
      <c r="R105" s="225"/>
      <c r="S105" s="225"/>
      <c r="T105" s="225"/>
      <c r="U105" s="225"/>
      <c r="V105" s="225"/>
      <c r="W105" s="225"/>
      <c r="X105" s="225"/>
      <c r="Y105" s="225"/>
      <c r="Z105" s="225"/>
      <c r="AA105" s="225"/>
      <c r="AB105" s="225"/>
      <c r="AC105" s="225"/>
      <c r="AD105" s="225"/>
      <c r="AE105" s="38"/>
      <c r="AF105" s="38"/>
      <c r="AG105" s="38"/>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7"/>
    </row>
    <row r="106" spans="1:55" ht="16.5">
      <c r="A106" s="220"/>
      <c r="B106" s="129" t="s">
        <v>129</v>
      </c>
      <c r="C106" s="228" t="s">
        <v>125</v>
      </c>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9"/>
    </row>
    <row r="107" spans="1:55" ht="13.5" customHeight="1" thickBot="1">
      <c r="A107" s="221"/>
      <c r="B107" s="52"/>
      <c r="C107" s="230" t="s">
        <v>142</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1"/>
    </row>
    <row r="108" spans="1:55" ht="16.5">
      <c r="A108" s="123" t="s">
        <v>134</v>
      </c>
      <c r="B108" s="124" t="s">
        <v>136</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5"/>
      <c r="AG108" s="125"/>
      <c r="AH108" s="125"/>
      <c r="AI108" s="125"/>
      <c r="AJ108" s="125"/>
      <c r="AK108" s="125"/>
      <c r="AL108" s="125"/>
      <c r="AM108" s="99"/>
      <c r="AN108" s="99"/>
      <c r="AO108" s="99"/>
      <c r="AP108" s="99"/>
      <c r="AQ108" s="99"/>
      <c r="AR108" s="99"/>
      <c r="AS108" s="99"/>
      <c r="AT108" s="99"/>
      <c r="AU108" s="99"/>
      <c r="AV108" s="99"/>
      <c r="AW108" s="99"/>
      <c r="AX108" s="99"/>
      <c r="AY108" s="99"/>
      <c r="AZ108" s="99"/>
      <c r="BA108" s="99"/>
      <c r="BB108" s="99"/>
      <c r="BC108" s="99"/>
    </row>
    <row r="109" spans="1:55" ht="16.5">
      <c r="A109" s="126" t="s">
        <v>135</v>
      </c>
      <c r="B109" s="126" t="s">
        <v>163</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8"/>
      <c r="AG109" s="128"/>
      <c r="AH109" s="128"/>
      <c r="AI109" s="128"/>
      <c r="AJ109" s="128"/>
      <c r="AK109" s="128"/>
      <c r="AL109" s="128"/>
      <c r="AM109" s="100"/>
      <c r="AN109" s="100"/>
      <c r="AO109" s="100"/>
      <c r="AP109" s="100"/>
      <c r="AQ109" s="100"/>
      <c r="AR109" s="100"/>
      <c r="AS109" s="100"/>
      <c r="AT109" s="100"/>
      <c r="AU109" s="100"/>
      <c r="AV109" s="100"/>
      <c r="AW109" s="100"/>
      <c r="AX109" s="100"/>
      <c r="AY109" s="100"/>
      <c r="AZ109" s="100"/>
      <c r="BA109" s="100"/>
      <c r="BB109" s="100"/>
      <c r="BC109" s="100"/>
    </row>
    <row r="110" spans="1:55" ht="16.5">
      <c r="A110" s="101"/>
      <c r="B110" s="101" t="s">
        <v>164</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2"/>
      <c r="AG110" s="102"/>
      <c r="AH110" s="102"/>
      <c r="AI110" s="102"/>
      <c r="AJ110" s="102"/>
      <c r="AK110" s="102"/>
      <c r="AL110" s="102"/>
      <c r="AM110" s="101"/>
      <c r="AN110" s="101"/>
      <c r="AO110" s="101"/>
      <c r="AP110" s="101"/>
      <c r="AQ110" s="101"/>
      <c r="AR110" s="101"/>
      <c r="AS110" s="101"/>
      <c r="AT110" s="101"/>
      <c r="AU110" s="101"/>
      <c r="AV110" s="101"/>
      <c r="AW110" s="101"/>
      <c r="AX110" s="101"/>
      <c r="AY110" s="101"/>
      <c r="AZ110" s="101"/>
      <c r="BA110" s="101"/>
      <c r="BB110" s="101"/>
      <c r="BC110" s="101"/>
    </row>
    <row r="113" spans="1:55" ht="18">
      <c r="A113" s="107"/>
      <c r="B113" s="108" t="s">
        <v>165</v>
      </c>
      <c r="C113" s="108"/>
      <c r="D113" s="108" t="s">
        <v>250</v>
      </c>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9"/>
      <c r="AD113" s="109"/>
      <c r="AE113" s="109"/>
      <c r="AF113" s="109"/>
      <c r="AG113" s="109"/>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1"/>
    </row>
    <row r="114" spans="1:55" ht="18">
      <c r="A114" s="112"/>
      <c r="B114" s="113"/>
      <c r="C114" s="113"/>
      <c r="D114" s="113" t="s">
        <v>192</v>
      </c>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4"/>
      <c r="AD114" s="114"/>
      <c r="AE114" s="114"/>
      <c r="AF114" s="114"/>
      <c r="AG114" s="114"/>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6"/>
    </row>
  </sheetData>
  <sheetProtection formatCells="0" insertHyperlinks="0" selectLockedCells="1"/>
  <mergeCells count="274">
    <mergeCell ref="C3:G3"/>
    <mergeCell ref="H3:BC3"/>
    <mergeCell ref="A2:BC2"/>
    <mergeCell ref="A3:A26"/>
    <mergeCell ref="C4:BC4"/>
    <mergeCell ref="C5:BC5"/>
    <mergeCell ref="B6:B12"/>
    <mergeCell ref="C6:AI12"/>
    <mergeCell ref="AJ6:BC12"/>
    <mergeCell ref="C13:D13"/>
    <mergeCell ref="E13:BC13"/>
    <mergeCell ref="C14:W14"/>
    <mergeCell ref="X14:AE14"/>
    <mergeCell ref="AF14:BC14"/>
    <mergeCell ref="X15:AE15"/>
    <mergeCell ref="AF15:AI15"/>
    <mergeCell ref="AJ15:AL15"/>
    <mergeCell ref="C29:BC36"/>
    <mergeCell ref="B37:B39"/>
    <mergeCell ref="AM15:AS15"/>
    <mergeCell ref="AT15:AY15"/>
    <mergeCell ref="AZ15:BC15"/>
    <mergeCell ref="C16:BC16"/>
    <mergeCell ref="C17:W17"/>
    <mergeCell ref="X17:AE17"/>
    <mergeCell ref="AF17:BC17"/>
    <mergeCell ref="C15:W15"/>
    <mergeCell ref="AA37:AD37"/>
    <mergeCell ref="AN37:AO37"/>
    <mergeCell ref="B18:B20"/>
    <mergeCell ref="C18:BC26"/>
    <mergeCell ref="B21:B26"/>
    <mergeCell ref="A27:B27"/>
    <mergeCell ref="C27:BC27"/>
    <mergeCell ref="A28:A57"/>
    <mergeCell ref="C28:BC28"/>
    <mergeCell ref="B29:B36"/>
    <mergeCell ref="AR37:BC37"/>
    <mergeCell ref="C38:F38"/>
    <mergeCell ref="G38:J38"/>
    <mergeCell ref="M38:P38"/>
    <mergeCell ref="U38:X38"/>
    <mergeCell ref="AA38:AD38"/>
    <mergeCell ref="C37:F37"/>
    <mergeCell ref="G37:J37"/>
    <mergeCell ref="M37:P37"/>
    <mergeCell ref="U37:X37"/>
    <mergeCell ref="C39:BC39"/>
    <mergeCell ref="B40:B41"/>
    <mergeCell ref="C40:D40"/>
    <mergeCell ref="E40:G40"/>
    <mergeCell ref="H40:I40"/>
    <mergeCell ref="J40:M40"/>
    <mergeCell ref="AN40:AO40"/>
    <mergeCell ref="AR40:BC40"/>
    <mergeCell ref="C41:G41"/>
    <mergeCell ref="I41:J41"/>
    <mergeCell ref="L41:P41"/>
    <mergeCell ref="R41:S41"/>
    <mergeCell ref="U41:Y41"/>
    <mergeCell ref="AA41:AB41"/>
    <mergeCell ref="AD41:AG41"/>
    <mergeCell ref="AM41:BB41"/>
    <mergeCell ref="B42:B53"/>
    <mergeCell ref="C42:I42"/>
    <mergeCell ref="J42:S42"/>
    <mergeCell ref="T42:BC42"/>
    <mergeCell ref="C43:I43"/>
    <mergeCell ref="J43:S43"/>
    <mergeCell ref="T43:BC43"/>
    <mergeCell ref="C44:I44"/>
    <mergeCell ref="J44:S44"/>
    <mergeCell ref="T44:BC44"/>
    <mergeCell ref="C45:I45"/>
    <mergeCell ref="J45:S45"/>
    <mergeCell ref="T45:BC45"/>
    <mergeCell ref="C46:I46"/>
    <mergeCell ref="J46:S46"/>
    <mergeCell ref="T46:BC46"/>
    <mergeCell ref="C47:I47"/>
    <mergeCell ref="J47:S47"/>
    <mergeCell ref="T47:BC47"/>
    <mergeCell ref="C48:I48"/>
    <mergeCell ref="J48:S48"/>
    <mergeCell ref="T48:BC48"/>
    <mergeCell ref="C49:I49"/>
    <mergeCell ref="J49:S49"/>
    <mergeCell ref="T49:BC49"/>
    <mergeCell ref="C50:I50"/>
    <mergeCell ref="J50:S50"/>
    <mergeCell ref="T50:BC50"/>
    <mergeCell ref="C51:I51"/>
    <mergeCell ref="J51:S51"/>
    <mergeCell ref="T51:BC51"/>
    <mergeCell ref="C52:I52"/>
    <mergeCell ref="J52:S52"/>
    <mergeCell ref="T52:BC52"/>
    <mergeCell ref="C53:I53"/>
    <mergeCell ref="J53:S53"/>
    <mergeCell ref="T53:BC53"/>
    <mergeCell ref="C54:L54"/>
    <mergeCell ref="M54:O54"/>
    <mergeCell ref="P54:Y54"/>
    <mergeCell ref="Z54:AD54"/>
    <mergeCell ref="AE54:AG54"/>
    <mergeCell ref="AH54:AJ54"/>
    <mergeCell ref="AK54:BC54"/>
    <mergeCell ref="C55:BC55"/>
    <mergeCell ref="C56:BC56"/>
    <mergeCell ref="C57:BC57"/>
    <mergeCell ref="A60:B60"/>
    <mergeCell ref="C60:BC60"/>
    <mergeCell ref="A61:A80"/>
    <mergeCell ref="D61:E61"/>
    <mergeCell ref="G61:L61"/>
    <mergeCell ref="N61:O61"/>
    <mergeCell ref="Q61:X61"/>
    <mergeCell ref="Z61:AA61"/>
    <mergeCell ref="AC61:BC61"/>
    <mergeCell ref="B62:B63"/>
    <mergeCell ref="D62:E62"/>
    <mergeCell ref="G62:O62"/>
    <mergeCell ref="Q62:R62"/>
    <mergeCell ref="T62:AG62"/>
    <mergeCell ref="AI62:AJ62"/>
    <mergeCell ref="AL62:BC62"/>
    <mergeCell ref="D63:E63"/>
    <mergeCell ref="C64:F64"/>
    <mergeCell ref="G64:H64"/>
    <mergeCell ref="J64:K64"/>
    <mergeCell ref="M64:S64"/>
    <mergeCell ref="U64:V64"/>
    <mergeCell ref="X64:AC64"/>
    <mergeCell ref="AE64:AF64"/>
    <mergeCell ref="AH64:AN64"/>
    <mergeCell ref="AP64:AQ64"/>
    <mergeCell ref="AS64:BC64"/>
    <mergeCell ref="C65:F65"/>
    <mergeCell ref="G65:H65"/>
    <mergeCell ref="J65:K65"/>
    <mergeCell ref="M65:S65"/>
    <mergeCell ref="U65:V65"/>
    <mergeCell ref="X65:AD65"/>
    <mergeCell ref="AE65:BC65"/>
    <mergeCell ref="C66:F66"/>
    <mergeCell ref="G66:H66"/>
    <mergeCell ref="J66:K66"/>
    <mergeCell ref="M66:S66"/>
    <mergeCell ref="U66:V66"/>
    <mergeCell ref="X66:AD66"/>
    <mergeCell ref="AE66:BC66"/>
    <mergeCell ref="B67:B73"/>
    <mergeCell ref="C69:BC73"/>
    <mergeCell ref="D74:E74"/>
    <mergeCell ref="G74:I74"/>
    <mergeCell ref="L74:M74"/>
    <mergeCell ref="O74:S74"/>
    <mergeCell ref="U74:V74"/>
    <mergeCell ref="X74:AB74"/>
    <mergeCell ref="AD74:AY74"/>
    <mergeCell ref="D75:E75"/>
    <mergeCell ref="G75:N75"/>
    <mergeCell ref="P75:Q75"/>
    <mergeCell ref="S75:AD75"/>
    <mergeCell ref="AF75:AG75"/>
    <mergeCell ref="AI75:BC75"/>
    <mergeCell ref="B76:B77"/>
    <mergeCell ref="C76:BC80"/>
    <mergeCell ref="A81:A90"/>
    <mergeCell ref="C81:BC81"/>
    <mergeCell ref="D82:E82"/>
    <mergeCell ref="F82:H82"/>
    <mergeCell ref="I82:J82"/>
    <mergeCell ref="L82:V82"/>
    <mergeCell ref="W82:AE82"/>
    <mergeCell ref="AG82:AI82"/>
    <mergeCell ref="AJ82:AK82"/>
    <mergeCell ref="AM82:AO82"/>
    <mergeCell ref="AQ82:BC82"/>
    <mergeCell ref="D83:E83"/>
    <mergeCell ref="F83:H83"/>
    <mergeCell ref="I83:J83"/>
    <mergeCell ref="L83:V83"/>
    <mergeCell ref="W83:AE83"/>
    <mergeCell ref="AG83:AI83"/>
    <mergeCell ref="AJ83:AK83"/>
    <mergeCell ref="AL83:AO83"/>
    <mergeCell ref="AS83:AU83"/>
    <mergeCell ref="AW83:BC83"/>
    <mergeCell ref="D84:E84"/>
    <mergeCell ref="F84:H84"/>
    <mergeCell ref="I84:J84"/>
    <mergeCell ref="L84:V84"/>
    <mergeCell ref="W84:AE84"/>
    <mergeCell ref="AG84:AI84"/>
    <mergeCell ref="AJ84:AK84"/>
    <mergeCell ref="AM84:AO84"/>
    <mergeCell ref="AQ84:BC84"/>
    <mergeCell ref="D85:E85"/>
    <mergeCell ref="F85:H85"/>
    <mergeCell ref="I85:J85"/>
    <mergeCell ref="L85:V85"/>
    <mergeCell ref="W85:AE85"/>
    <mergeCell ref="AG85:AI85"/>
    <mergeCell ref="AJ85:AK85"/>
    <mergeCell ref="AM85:AO85"/>
    <mergeCell ref="AQ85:BC85"/>
    <mergeCell ref="D86:E86"/>
    <mergeCell ref="F86:H86"/>
    <mergeCell ref="I86:J86"/>
    <mergeCell ref="L86:V86"/>
    <mergeCell ref="W86:AE86"/>
    <mergeCell ref="AG86:AI86"/>
    <mergeCell ref="AJ86:AK86"/>
    <mergeCell ref="AM86:AO86"/>
    <mergeCell ref="AQ86:BC86"/>
    <mergeCell ref="B87:B88"/>
    <mergeCell ref="C87:BC90"/>
    <mergeCell ref="B89:B90"/>
    <mergeCell ref="A91:A94"/>
    <mergeCell ref="D91:E91"/>
    <mergeCell ref="G91:N91"/>
    <mergeCell ref="P91:Q91"/>
    <mergeCell ref="S91:Z91"/>
    <mergeCell ref="AB91:AC91"/>
    <mergeCell ref="AE91:AI91"/>
    <mergeCell ref="X94:AD94"/>
    <mergeCell ref="AE94:AG94"/>
    <mergeCell ref="AK91:BB91"/>
    <mergeCell ref="C92:T92"/>
    <mergeCell ref="U92:W92"/>
    <mergeCell ref="Y92:Z92"/>
    <mergeCell ref="AB92:BC92"/>
    <mergeCell ref="C93:W93"/>
    <mergeCell ref="AH94:AM94"/>
    <mergeCell ref="AN94:AP94"/>
    <mergeCell ref="A95:A103"/>
    <mergeCell ref="C95:D95"/>
    <mergeCell ref="C96:D96"/>
    <mergeCell ref="C97:W97"/>
    <mergeCell ref="D94:E94"/>
    <mergeCell ref="F94:H94"/>
    <mergeCell ref="I94:J94"/>
    <mergeCell ref="L94:W94"/>
    <mergeCell ref="E95:BC95"/>
    <mergeCell ref="E96:BC96"/>
    <mergeCell ref="X97:AD97"/>
    <mergeCell ref="AE97:BC97"/>
    <mergeCell ref="C98:W98"/>
    <mergeCell ref="X98:AD98"/>
    <mergeCell ref="AE98:BC98"/>
    <mergeCell ref="C99:W99"/>
    <mergeCell ref="X99:AD99"/>
    <mergeCell ref="AE99:BC99"/>
    <mergeCell ref="A104:B104"/>
    <mergeCell ref="C104:W104"/>
    <mergeCell ref="X104:BC104"/>
    <mergeCell ref="B100:BC100"/>
    <mergeCell ref="C101:W101"/>
    <mergeCell ref="X101:AD101"/>
    <mergeCell ref="AE101:BC101"/>
    <mergeCell ref="C102:W102"/>
    <mergeCell ref="X102:AD102"/>
    <mergeCell ref="AE102:BC102"/>
    <mergeCell ref="C103:W103"/>
    <mergeCell ref="A105:A107"/>
    <mergeCell ref="B105:J105"/>
    <mergeCell ref="K105:N105"/>
    <mergeCell ref="O105:AD105"/>
    <mergeCell ref="AH105:BC105"/>
    <mergeCell ref="C106:BC106"/>
    <mergeCell ref="C107:BC107"/>
    <mergeCell ref="X103:AD103"/>
    <mergeCell ref="AE103:BC103"/>
  </mergeCells>
  <conditionalFormatting sqref="AD64 AO64 W66:X66 T64:T66">
    <cfRule type="expression" priority="85"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C4:BC5 E13 AF15:AI15 AT15 C17:W17 AF17:BC17 H3">
    <cfRule type="containsBlanks" priority="89" dxfId="3" stopIfTrue="1">
      <formula>LEN(TRIM('2019年度＿会社・実習内容記入シート'!C3))=0</formula>
    </cfRule>
  </conditionalFormatting>
  <conditionalFormatting sqref="C6">
    <cfRule type="expression" priority="83" dxfId="3" stopIfTrue="1">
      <formula>AND('2019年度＿会社・実習内容記入シート'!$C$6:$AI$12="")</formula>
    </cfRule>
  </conditionalFormatting>
  <conditionalFormatting sqref="C18">
    <cfRule type="expression" priority="82" dxfId="3" stopIfTrue="1">
      <formula>AND('2019年度＿会社・実習内容記入シート'!$C$18:$BC$24="")</formula>
    </cfRule>
  </conditionalFormatting>
  <conditionalFormatting sqref="AF14:BC14">
    <cfRule type="containsBlanks" priority="88" dxfId="3" stopIfTrue="1">
      <formula>LEN(TRIM('2019年度＿会社・実習内容記入シート'!AF14))=0</formula>
    </cfRule>
  </conditionalFormatting>
  <conditionalFormatting sqref="C3">
    <cfRule type="containsBlanks" priority="87" dxfId="3" stopIfTrue="1">
      <formula>LEN(TRIM('2019年度＿会社・実習内容記入シート'!C3))=0</formula>
    </cfRule>
  </conditionalFormatting>
  <conditionalFormatting sqref="C28">
    <cfRule type="expression" priority="84" dxfId="3" stopIfTrue="1">
      <formula>AND('2019年度＿会社・実習内容記入シート'!C28="",'2019年度＿会社・実習内容記入シート'!A2:BA8="")</formula>
    </cfRule>
  </conditionalFormatting>
  <conditionalFormatting sqref="AN40:AO40">
    <cfRule type="expression" priority="81" dxfId="3" stopIfTrue="1">
      <formula>AND('2019年度＿会社・実習内容記入シート'!#REF!="",'2019年度＿会社・実習内容記入シート'!AN40="")</formula>
    </cfRule>
  </conditionalFormatting>
  <conditionalFormatting sqref="I66">
    <cfRule type="expression" priority="80"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I64:I65">
    <cfRule type="expression" priority="79"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AE65">
    <cfRule type="expression" priority="78"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AE65">
    <cfRule type="expression" priority="77"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AE65">
    <cfRule type="expression" priority="76"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AE65">
    <cfRule type="expression" priority="75"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T65">
    <cfRule type="expression" priority="74"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X65">
    <cfRule type="expression" priority="73"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AE65">
    <cfRule type="expression" priority="72"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W65">
    <cfRule type="expression" priority="71" dxfId="3" stopIfTrue="1">
      <formula>AND('2019年度＿会社・実習内容記入シート'!$J$62="",'2019年度＿会社・実習内容記入シート'!$S$62="",'2019年度＿会社・実習内容記入シート'!$AD$62="",'2019年度＿会社・実習内容記入シート'!$AO$62="",'2019年度＿会社・実習内容記入シート'!$J$64="",'2019年度＿会社・実習内容記入シート'!$S$64="",'2019年度＿会社・実習内容記入シート'!$J$65="",'2019年度＿会社・実習内容記入シート'!$S$65="")</formula>
    </cfRule>
  </conditionalFormatting>
  <conditionalFormatting sqref="D61:E61">
    <cfRule type="expression" priority="69" dxfId="3" stopIfTrue="1">
      <formula>AND('2019年度＿会社・実習内容記入シート'!D61="",'2019年度＿会社・実習内容記入シート'!N61="",'2019年度＿会社・実習内容記入シート'!Z61="",'2019年度＿会社・実習内容記入シート'!D62="",'2019年度＿会社・実習内容記入シート'!Q62="",'2019年度＿会社・実習内容記入シート'!AI62="",'2019年度＿会社・実習内容記入シート'!D63="")</formula>
    </cfRule>
  </conditionalFormatting>
  <conditionalFormatting sqref="C92:T92">
    <cfRule type="expression" priority="90" dxfId="3" stopIfTrue="1">
      <formula>AND('2019年度＿会社・実習内容記入シート'!$C$92="",'2019年度＿会社・実習内容記入シート'!$Y$92="")</formula>
    </cfRule>
  </conditionalFormatting>
  <conditionalFormatting sqref="C29">
    <cfRule type="expression" priority="86" dxfId="3" stopIfTrue="1">
      <formula>AND('2019年度＿会社・実習内容記入シート'!$C$28="",'2019年度＿会社・実習内容記入シート'!$C$29:$BC$36="")</formula>
    </cfRule>
  </conditionalFormatting>
  <conditionalFormatting sqref="C57:BC57">
    <cfRule type="containsBlanks" priority="70" dxfId="3" stopIfTrue="1">
      <formula>LEN(TRIM('2019年度＿会社・実習内容記入シート'!C57))=0</formula>
    </cfRule>
  </conditionalFormatting>
  <conditionalFormatting sqref="N61:O61">
    <cfRule type="expression" priority="68" dxfId="3" stopIfTrue="1">
      <formula>AND('2019年度＿会社・実習内容記入シート'!#REF!="",'2019年度＿会社・実習内容記入シート'!N61="",'2019年度＿会社・実習内容記入シート'!Z61="",'2019年度＿会社・実習内容記入シート'!#REF!="",'2019年度＿会社・実習内容記入シート'!Q62="",'2019年度＿会社・実習内容記入シート'!AI62="",'2019年度＿会社・実習内容記入シート'!#REF!="")</formula>
    </cfRule>
  </conditionalFormatting>
  <conditionalFormatting sqref="Z61:AA61">
    <cfRule type="expression" priority="67" dxfId="3" stopIfTrue="1">
      <formula>AND('2019年度＿会社・実習内容記入シート'!#REF!="",'2019年度＿会社・実習内容記入シート'!#REF!="",'2019年度＿会社・実習内容記入シート'!Z61="",'2019年度＿会社・実習内容記入シート'!#REF!="",'2019年度＿会社・実習内容記入シート'!#REF!="",'2019年度＿会社・実習内容記入シート'!AI62="",'2019年度＿会社・実習内容記入シート'!#REF!="")</formula>
    </cfRule>
  </conditionalFormatting>
  <conditionalFormatting sqref="D62:E62">
    <cfRule type="expression" priority="66" dxfId="3" stopIfTrue="1">
      <formula>AND('2019年度＿会社・実習内容記入シート'!#REF!="",'2019年度＿会社・実習内容記入シート'!#REF!="",'2019年度＿会社・実習内容記入シート'!#REF!="",'2019年度＿会社・実習内容記入シート'!D62="",'2019年度＿会社・実習内容記入シート'!Q62="",'2019年度＿会社・実習内容記入シート'!AI62="",'2019年度＿会社・実習内容記入シート'!D63="")</formula>
    </cfRule>
  </conditionalFormatting>
  <conditionalFormatting sqref="Q62:R62">
    <cfRule type="expression" priority="65" dxfId="3" stopIfTrue="1">
      <formula>AND('2019年度＿会社・実習内容記入シート'!#REF!="",'2019年度＿会社・実習内容記入シート'!#REF!="",'2019年度＿会社・実習内容記入シート'!#REF!="",'2019年度＿会社・実習内容記入シート'!#REF!="",'2019年度＿会社・実習内容記入シート'!Q62="",'2019年度＿会社・実習内容記入シート'!AI62="",'2019年度＿会社・実習内容記入シート'!#REF!="")</formula>
    </cfRule>
  </conditionalFormatting>
  <conditionalFormatting sqref="J66:K66">
    <cfRule type="expression" priority="64" dxfId="3" stopIfTrue="1">
      <formula>IF(OR('2019年度＿会社・実習内容記入シート'!#REF!&lt;&gt;"",'2019年度＿会社・実習内容記入シート'!#REF!&lt;&gt;""),IF('2019年度＿会社・実習内容記入シート'!J66="",'2019年度＿会社・実習内容記入シート'!U66=""))</formula>
    </cfRule>
  </conditionalFormatting>
  <conditionalFormatting sqref="U66:V66">
    <cfRule type="expression" priority="63" dxfId="3" stopIfTrue="1">
      <formula>IF(OR('2019年度＿会社・実習内容記入シート'!#REF!&lt;&gt;"",'2019年度＿会社・実習内容記入シート'!#REF!&lt;&gt;""),IF('2019年度＿会社・実習内容記入シート'!#REF!="",'2019年度＿会社・実習内容記入シート'!U66=""))</formula>
    </cfRule>
  </conditionalFormatting>
  <conditionalFormatting sqref="D74:E74">
    <cfRule type="expression" priority="62" dxfId="3" stopIfTrue="1">
      <formula>AND('2019年度＿会社・実習内容記入シート'!D74="",'2019年度＿会社・実習内容記入シート'!L74="",'2019年度＿会社・実習内容記入シート'!U74="",'2019年度＿会社・実習内容記入シート'!AD74="")</formula>
    </cfRule>
  </conditionalFormatting>
  <conditionalFormatting sqref="L74:M74">
    <cfRule type="expression" priority="61" dxfId="3" stopIfTrue="1">
      <formula>AND('2019年度＿会社・実習内容記入シート'!#REF!="",'2019年度＿会社・実習内容記入シート'!L74="",'2019年度＿会社・実習内容記入シート'!U74="",'2019年度＿会社・実習内容記入シート'!AD74="")</formula>
    </cfRule>
  </conditionalFormatting>
  <conditionalFormatting sqref="U74:V74">
    <cfRule type="expression" priority="60" dxfId="3" stopIfTrue="1">
      <formula>AND('2019年度＿会社・実習内容記入シート'!#REF!="",'2019年度＿会社・実習内容記入シート'!#REF!="",'2019年度＿会社・実習内容記入シート'!U74="",'2019年度＿会社・実習内容記入シート'!AD74="")</formula>
    </cfRule>
  </conditionalFormatting>
  <conditionalFormatting sqref="D75:E75">
    <cfRule type="expression" priority="59" dxfId="3" stopIfTrue="1">
      <formula>IF(OR('2019年度＿会社・実習内容記入シート'!#REF!="●",'2019年度＿会社・実習内容記入シート'!#REF!="●",'2019年度＿会社・実習内容記入シート'!#REF!&lt;&gt;""),AND('2019年度＿会社・実習内容記入シート'!D75="",'2019年度＿会社・実習内容記入シート'!P75="",'2019年度＿会社・実習内容記入シート'!AF75=""))</formula>
    </cfRule>
  </conditionalFormatting>
  <conditionalFormatting sqref="P75:Q75">
    <cfRule type="expression" priority="58" dxfId="3" stopIfTrue="1">
      <formula>IF(OR('2019年度＿会社・実習内容記入シート'!#REF!="●",'2019年度＿会社・実習内容記入シート'!#REF!="●",'2019年度＿会社・実習内容記入シート'!#REF!&lt;&gt;""),AND('2019年度＿会社・実習内容記入シート'!#REF!="",'2019年度＿会社・実習内容記入シート'!P75="",'2019年度＿会社・実習内容記入シート'!AF75=""))</formula>
    </cfRule>
  </conditionalFormatting>
  <conditionalFormatting sqref="AF75:AG75">
    <cfRule type="expression" priority="57" dxfId="3" stopIfTrue="1">
      <formula>IF(OR('2019年度＿会社・実習内容記入シート'!#REF!="●",'2019年度＿会社・実習内容記入シート'!#REF!="●",'2019年度＿会社・実習内容記入シート'!#REF!&lt;&gt;""),AND('2019年度＿会社・実習内容記入シート'!#REF!="",'2019年度＿会社・実習内容記入シート'!#REF!="",'2019年度＿会社・実習内容記入シート'!AF75=""))</formula>
    </cfRule>
  </conditionalFormatting>
  <conditionalFormatting sqref="P91:Q91">
    <cfRule type="expression" priority="56" dxfId="3" stopIfTrue="1">
      <formula>AND('2019年度＿会社・実習内容記入シート'!#REF!="",'2019年度＿会社・実習内容記入シート'!P91="",'2019年度＿会社・実習内容記入シート'!AB91="",'2019年度＿会社・実習内容記入シート'!AK91="")</formula>
    </cfRule>
  </conditionalFormatting>
  <conditionalFormatting sqref="AB91:AC91">
    <cfRule type="expression" priority="55" dxfId="3" stopIfTrue="1">
      <formula>AND('2019年度＿会社・実習内容記入シート'!#REF!="",'2019年度＿会社・実習内容記入シート'!#REF!="",'2019年度＿会社・実習内容記入シート'!AB91="",'2019年度＿会社・実習内容記入シート'!AK91="")</formula>
    </cfRule>
  </conditionalFormatting>
  <conditionalFormatting sqref="D91:E91">
    <cfRule type="expression" priority="54" dxfId="3" stopIfTrue="1">
      <formula>AND('2019年度＿会社・実習内容記入シート'!D91="",'2019年度＿会社・実習内容記入シート'!P91="",'2019年度＿会社・実習内容記入シート'!AB91="",'2019年度＿会社・実習内容記入シート'!AK91="")</formula>
    </cfRule>
  </conditionalFormatting>
  <conditionalFormatting sqref="C54:L54">
    <cfRule type="expression" priority="53" dxfId="3" stopIfTrue="1">
      <formula>AND('2019年度＿会社・実習内容記入シート'!C54="",'2019年度＿会社・実習内容記入シート'!P54="",'2019年度＿会社・実習内容記入シート'!AE54="")</formula>
    </cfRule>
  </conditionalFormatting>
  <conditionalFormatting sqref="P54:Y54">
    <cfRule type="expression" priority="52" dxfId="3" stopIfTrue="1">
      <formula>AND('2019年度＿会社・実習内容記入シート'!#REF!="",'2019年度＿会社・実習内容記入シート'!P54="",'2019年度＿会社・実習内容記入シート'!AE54="")</formula>
    </cfRule>
  </conditionalFormatting>
  <conditionalFormatting sqref="AG83:AI83">
    <cfRule type="expression" priority="51" dxfId="3" stopIfTrue="1">
      <formula>AND('2019年度＿会社・実習内容記入シート'!AG83="可",'2019年度＿会社・実習内容記入シート'!AL83="不可",'2019年度＿会社・実習内容記入シート'!AS83="無")</formula>
    </cfRule>
  </conditionalFormatting>
  <conditionalFormatting sqref="AL83:AO83">
    <cfRule type="expression" priority="50" dxfId="3" stopIfTrue="1">
      <formula>AND('2019年度＿会社・実習内容記入シート'!#REF!="可",'2019年度＿会社・実習内容記入シート'!AL83="不可",'2019年度＿会社・実習内容記入シート'!AS83="無")</formula>
    </cfRule>
  </conditionalFormatting>
  <conditionalFormatting sqref="AS83:AU83">
    <cfRule type="expression" priority="49" dxfId="3" stopIfTrue="1">
      <formula>AND('2019年度＿会社・実習内容記入シート'!#REF!="可",'2019年度＿会社・実習内容記入シート'!#REF!="不可",'2019年度＿会社・実習内容記入シート'!AS83="無")</formula>
    </cfRule>
  </conditionalFormatting>
  <conditionalFormatting sqref="D83:E83">
    <cfRule type="expression" priority="48" dxfId="3" stopIfTrue="1">
      <formula>AND('2019年度＿会社・実習内容記入シート'!D83="有",'2019年度＿会社・実習内容記入シート'!I83="無")</formula>
    </cfRule>
  </conditionalFormatting>
  <conditionalFormatting sqref="I83:J83">
    <cfRule type="expression" priority="47" dxfId="3" stopIfTrue="1">
      <formula>AND('2019年度＿会社・実習内容記入シート'!#REF!="有",'2019年度＿会社・実習内容記入シート'!I83="無")</formula>
    </cfRule>
  </conditionalFormatting>
  <conditionalFormatting sqref="D82:E82">
    <cfRule type="expression" priority="46" dxfId="3" stopIfTrue="1">
      <formula>AND('2019年度＿会社・実習内容記入シート'!D82="有",'2019年度＿会社・実習内容記入シート'!I82="無")</formula>
    </cfRule>
  </conditionalFormatting>
  <conditionalFormatting sqref="I82:J82">
    <cfRule type="expression" priority="45" dxfId="3" stopIfTrue="1">
      <formula>AND('2019年度＿会社・実習内容記入シート'!#REF!="有",'2019年度＿会社・実習内容記入シート'!I82="無")</formula>
    </cfRule>
  </conditionalFormatting>
  <conditionalFormatting sqref="D84:E84">
    <cfRule type="expression" priority="44" dxfId="3" stopIfTrue="1">
      <formula>AND('2019年度＿会社・実習内容記入シート'!D84="有",'2019年度＿会社・実習内容記入シート'!I84="無")</formula>
    </cfRule>
  </conditionalFormatting>
  <conditionalFormatting sqref="I84:J84">
    <cfRule type="expression" priority="43" dxfId="3" stopIfTrue="1">
      <formula>AND('2019年度＿会社・実習内容記入シート'!#REF!="有",'2019年度＿会社・実習内容記入シート'!I84="無")</formula>
    </cfRule>
  </conditionalFormatting>
  <conditionalFormatting sqref="D85:E85">
    <cfRule type="expression" priority="42" dxfId="3" stopIfTrue="1">
      <formula>AND('2019年度＿会社・実習内容記入シート'!D85="有",'2019年度＿会社・実習内容記入シート'!I85="無")</formula>
    </cfRule>
  </conditionalFormatting>
  <conditionalFormatting sqref="I85:J85">
    <cfRule type="expression" priority="41" dxfId="3" stopIfTrue="1">
      <formula>AND('2019年度＿会社・実習内容記入シート'!#REF!="有",'2019年度＿会社・実習内容記入シート'!I85="無")</formula>
    </cfRule>
  </conditionalFormatting>
  <conditionalFormatting sqref="D86:E86">
    <cfRule type="expression" priority="40" dxfId="3" stopIfTrue="1">
      <formula>AND('2019年度＿会社・実習内容記入シート'!D86="有",'2019年度＿会社・実習内容記入シート'!I86="無")</formula>
    </cfRule>
  </conditionalFormatting>
  <conditionalFormatting sqref="I86:J86">
    <cfRule type="expression" priority="39" dxfId="3" stopIfTrue="1">
      <formula>AND('2019年度＿会社・実習内容記入シート'!#REF!="有",'2019年度＿会社・実習内容記入シート'!I86="無")</formula>
    </cfRule>
  </conditionalFormatting>
  <conditionalFormatting sqref="AG82:AI82">
    <cfRule type="expression" priority="38" dxfId="3" stopIfTrue="1">
      <formula>AND('2019年度＿会社・実習内容記入シート'!AG82="有",'2019年度＿会社・実習内容記入シート'!AM82="無")</formula>
    </cfRule>
  </conditionalFormatting>
  <conditionalFormatting sqref="AM82:AO82">
    <cfRule type="expression" priority="37" dxfId="3" stopIfTrue="1">
      <formula>AND('2019年度＿会社・実習内容記入シート'!#REF!="有",'2019年度＿会社・実習内容記入シート'!AM82="無")</formula>
    </cfRule>
  </conditionalFormatting>
  <conditionalFormatting sqref="AG84:AI84">
    <cfRule type="expression" priority="36" dxfId="3" stopIfTrue="1">
      <formula>AND('2019年度＿会社・実習内容記入シート'!AG84="有",'2019年度＿会社・実習内容記入シート'!AM84="無")</formula>
    </cfRule>
  </conditionalFormatting>
  <conditionalFormatting sqref="AM84:AO84">
    <cfRule type="expression" priority="35" dxfId="3" stopIfTrue="1">
      <formula>AND('2019年度＿会社・実習内容記入シート'!#REF!="有",'2019年度＿会社・実習内容記入シート'!AM84="無")</formula>
    </cfRule>
  </conditionalFormatting>
  <conditionalFormatting sqref="AG85:AI85">
    <cfRule type="expression" priority="34" dxfId="3" stopIfTrue="1">
      <formula>AND('2019年度＿会社・実習内容記入シート'!AG85="有",'2019年度＿会社・実習内容記入シート'!AM85="無")</formula>
    </cfRule>
  </conditionalFormatting>
  <conditionalFormatting sqref="AM85:AO85">
    <cfRule type="expression" priority="33" dxfId="3" stopIfTrue="1">
      <formula>AND('2019年度＿会社・実習内容記入シート'!#REF!="有",'2019年度＿会社・実習内容記入シート'!AM85="無")</formula>
    </cfRule>
  </conditionalFormatting>
  <conditionalFormatting sqref="AG86:AI86">
    <cfRule type="expression" priority="32" dxfId="3" stopIfTrue="1">
      <formula>AND('2019年度＿会社・実習内容記入シート'!AG86="有",'2019年度＿会社・実習内容記入シート'!AM86="無")</formula>
    </cfRule>
  </conditionalFormatting>
  <conditionalFormatting sqref="AM86:AO86">
    <cfRule type="expression" priority="31" dxfId="3" stopIfTrue="1">
      <formula>AND('2019年度＿会社・実習内容記入シート'!#REF!="有",'2019年度＿会社・実習内容記入シート'!AM86="無")</formula>
    </cfRule>
  </conditionalFormatting>
  <conditionalFormatting sqref="C14:W15">
    <cfRule type="containsBlanks" priority="30" dxfId="3" stopIfTrue="1">
      <formula>LEN(TRIM('2019年度＿会社・実習内容記入シート'!C14))=0</formula>
    </cfRule>
  </conditionalFormatting>
  <conditionalFormatting sqref="I41:J41">
    <cfRule type="expression" priority="29" dxfId="3" stopIfTrue="1">
      <formula>AND('2019年度＿会社・実習内容記入シート'!I41="",'2019年度＿会社・実習内容記入シート'!R41="",'2019年度＿会社・実習内容記入シート'!AA41="",'2019年度＿会社・実習内容記入シート'!AM41="")</formula>
    </cfRule>
  </conditionalFormatting>
  <conditionalFormatting sqref="R41:S41">
    <cfRule type="expression" priority="28" dxfId="3" stopIfTrue="1">
      <formula>AND('2019年度＿会社・実習内容記入シート'!#REF!="",'2019年度＿会社・実習内容記入シート'!R41="",'2019年度＿会社・実習内容記入シート'!AA41="",'2019年度＿会社・実習内容記入シート'!AM41="")</formula>
    </cfRule>
  </conditionalFormatting>
  <conditionalFormatting sqref="AA41:AB41">
    <cfRule type="expression" priority="27" dxfId="3" stopIfTrue="1">
      <formula>AND('2019年度＿会社・実習内容記入シート'!#REF!="",'2019年度＿会社・実習内容記入シート'!#REF!="",'2019年度＿会社・実習内容記入シート'!AA41="",'2019年度＿会社・実習内容記入シート'!AM41="")</formula>
    </cfRule>
  </conditionalFormatting>
  <conditionalFormatting sqref="AM41">
    <cfRule type="expression" priority="26" dxfId="3" stopIfTrue="1">
      <formula>AND('2019年度＿会社・実習内容記入シート'!#REF!="",'2019年度＿会社・実習内容記入シート'!#REF!="",'2019年度＿会社・実習内容記入シート'!#REF!="",'2019年度＿会社・実習内容記入シート'!AM41="")</formula>
    </cfRule>
  </conditionalFormatting>
  <conditionalFormatting sqref="E40:G40">
    <cfRule type="expression" priority="25" dxfId="3" stopIfTrue="1">
      <formula>AND('2019年度＿会社・実習内容記入シート'!E40="",'2019年度＿会社・実習内容記入シート'!AN40="")</formula>
    </cfRule>
  </conditionalFormatting>
  <conditionalFormatting sqref="Y92:Z92">
    <cfRule type="expression" priority="24" dxfId="3" stopIfTrue="1">
      <formula>AND('2019年度＿会社・実習内容記入シート'!$C$92="",'2019年度＿会社・実習内容記入シート'!$Y$92="")</formula>
    </cfRule>
  </conditionalFormatting>
  <conditionalFormatting sqref="C104">
    <cfRule type="containsBlanks" priority="91" dxfId="3" stopIfTrue="1">
      <formula>LEN(TRIM('2019年度＿会社・実習内容記入シート'!C104))=0</formula>
    </cfRule>
  </conditionalFormatting>
  <conditionalFormatting sqref="AI62:AJ62">
    <cfRule type="expression" priority="23" dxfId="3" stopIfTrue="1">
      <formula>AND('2019年度＿会社・実習内容記入シート'!#REF!="",'2019年度＿会社・実習内容記入シート'!#REF!="",'2019年度＿会社・実習内容記入シート'!#REF!="",'2019年度＿会社・実習内容記入シート'!#REF!="",'2019年度＿会社・実習内容記入シート'!#REF!="",'2019年度＿会社・実習内容記入シート'!AI62="",'2019年度＿会社・実習内容記入シート'!#REF!="")</formula>
    </cfRule>
  </conditionalFormatting>
  <conditionalFormatting sqref="J64:K64">
    <cfRule type="expression" priority="1" dxfId="31" stopIfTrue="1">
      <formula>AND('2019年度＿会社・実習内容記入シート'!#REF!="",'2019年度＿会社・実習内容記入シート'!#REF!="",'2019年度＿会社・実習内容記入シート'!#REF!="",'2019年度＿会社・実習内容記入シート'!#REF!="",'2019年度＿会社・実習内容記入シート'!#REF!="",'2019年度＿会社・実習内容記入シート'!#REF!="",'2019年度＿会社・実習内容記入シート'!#REF!="")</formula>
    </cfRule>
    <cfRule type="expression" priority="22" dxfId="3" stopIfTrue="1">
      <formula>IF(OR('2019年度＿会社・実習内容記入シート'!#REF!="●",'2019年度＿会社・実習内容記入シート'!#REF!="●",'2019年度＿会社・実習内容記入シート'!#REF!="●",'2019年度＿会社・実習内容記入シート'!#REF!="●"),AND('2019年度＿会社・実習内容記入シート'!J64="",'2019年度＿会社・実習内容記入シート'!U64="",'2019年度＿会社・実習内容記入シート'!AE64="",'2019年度＿会社・実習内容記入シート'!AP64="",'2019年度＿会社・実習内容記入シート'!J65="",'2019年度＿会社・実習内容記入シート'!U65=""))</formula>
    </cfRule>
  </conditionalFormatting>
  <conditionalFormatting sqref="U64:V64">
    <cfRule type="expression" priority="21" dxfId="3" stopIfTrue="1">
      <formula>IF(OR('2019年度＿会社・実習内容記入シート'!#REF!="●",'2019年度＿会社・実習内容記入シート'!#REF!="●",'2019年度＿会社・実習内容記入シート'!#REF!="●",'2019年度＿会社・実習内容記入シート'!#REF!="●"),AND('2019年度＿会社・実習内容記入シート'!#REF!="",'2019年度＿会社・実習内容記入シート'!U64="",'2019年度＿会社・実習内容記入シート'!AE64="",'2019年度＿会社・実習内容記入シート'!AP64="",'2019年度＿会社・実習内容記入シート'!#REF!="",'2019年度＿会社・実習内容記入シート'!U65=""))</formula>
    </cfRule>
  </conditionalFormatting>
  <conditionalFormatting sqref="AE64:AF64">
    <cfRule type="expression" priority="20" dxfId="3" stopIfTrue="1">
      <formula>IF(OR('2019年度＿会社・実習内容記入シート'!#REF!="●",'2019年度＿会社・実習内容記入シート'!#REF!="●",'2019年度＿会社・実習内容記入シート'!#REF!="●",'2019年度＿会社・実習内容記入シート'!#REF!="●"),AND('2019年度＿会社・実習内容記入シート'!#REF!="",'2019年度＿会社・実習内容記入シート'!#REF!="",'2019年度＿会社・実習内容記入シート'!AE64="",'2019年度＿会社・実習内容記入シート'!AP64="",'2019年度＿会社・実習内容記入シート'!#REF!="",'2019年度＿会社・実習内容記入シート'!#REF!=""))</formula>
    </cfRule>
  </conditionalFormatting>
  <conditionalFormatting sqref="AP64:AQ64">
    <cfRule type="expression" priority="19" dxfId="3" stopIfTrue="1">
      <formula>IF(OR('2019年度＿会社・実習内容記入シート'!#REF!="●",'2019年度＿会社・実習内容記入シート'!#REF!="●",'2019年度＿会社・実習内容記入シート'!#REF!="●",'2019年度＿会社・実習内容記入シート'!#REF!="●"),AND('2019年度＿会社・実習内容記入シート'!#REF!="",'2019年度＿会社・実習内容記入シート'!#REF!="",'2019年度＿会社・実習内容記入シート'!#REF!="",'2019年度＿会社・実習内容記入シート'!AP64="",'2019年度＿会社・実習内容記入シート'!#REF!="",'2019年度＿会社・実習内容記入シート'!#REF!=""))</formula>
    </cfRule>
  </conditionalFormatting>
  <conditionalFormatting sqref="J65:K65">
    <cfRule type="expression" priority="18" dxfId="3" stopIfTrue="1">
      <formula>IF(OR('2019年度＿会社・実習内容記入シート'!#REF!="●",'2019年度＿会社・実習内容記入シート'!#REF!="●",'2019年度＿会社・実習内容記入シート'!#REF!="●",'2019年度＿会社・実習内容記入シート'!#REF!="●",'2019年度＿会社・実習内容記入シート'!#REF!="●"),AND('2019年度＿会社・実習内容記入シート'!#REF!="",'2019年度＿会社・実習内容記入シート'!#REF!="",'2019年度＿会社・実習内容記入シート'!#REF!="",'2019年度＿会社・実習内容記入シート'!#REF!="",'2019年度＿会社・実習内容記入シート'!J65="",'2019年度＿会社・実習内容記入シート'!U65="",'2019年度＿会社・実習内容記入シート'!J65="",'2019年度＿会社・実習内容記入シート'!U65=""))</formula>
    </cfRule>
  </conditionalFormatting>
  <conditionalFormatting sqref="U65:V65">
    <cfRule type="expression" priority="17" dxfId="3" stopIfTrue="1">
      <formula>IF(OR('2019年度＿会社・実習内容記入シート'!#REF!="●",'2019年度＿会社・実習内容記入シート'!#REF!="●",'2019年度＿会社・実習内容記入シート'!#REF!="●",'2019年度＿会社・実習内容記入シート'!#REF!="●",'2019年度＿会社・実習内容記入シート'!#REF!="●"),AND('2019年度＿会社・実習内容記入シート'!#REF!="",'2019年度＿会社・実習内容記入シート'!#REF!="",'2019年度＿会社・実習内容記入シート'!#REF!="",'2019年度＿会社・実習内容記入シート'!#REF!="",'2019年度＿会社・実習内容記入シート'!#REF!="",'2019年度＿会社・実習内容記入シート'!U65="",'2019年度＿会社・実習内容記入シート'!#REF!="",'2019年度＿会社・実習内容記入シート'!U65=""))</formula>
    </cfRule>
  </conditionalFormatting>
  <conditionalFormatting sqref="C97:W99">
    <cfRule type="expression" priority="16" dxfId="3" stopIfTrue="1">
      <formula>AND('2019年度＿会社・実習内容記入シート'!$C$96="",'2019年度＿会社・実習内容記入シート'!$C$97="")</formula>
    </cfRule>
  </conditionalFormatting>
  <conditionalFormatting sqref="E95">
    <cfRule type="expression" priority="15" dxfId="23" stopIfTrue="1">
      <formula>'2019年度＿会社・実習内容記入シート'!$E$95=""</formula>
    </cfRule>
  </conditionalFormatting>
  <conditionalFormatting sqref="AE97:BC97">
    <cfRule type="containsBlanks" priority="92" dxfId="3" stopIfTrue="1">
      <formula>LEN(TRIM('2019年度＿会社・実習内容記入シート'!AE97))=0</formula>
    </cfRule>
  </conditionalFormatting>
  <conditionalFormatting sqref="C99:W99">
    <cfRule type="containsBlanks" priority="14" dxfId="3" stopIfTrue="1">
      <formula>LEN(TRIM('2019年度＿会社・実習内容記入シート'!C99))=0</formula>
    </cfRule>
  </conditionalFormatting>
  <conditionalFormatting sqref="AE98:BC98">
    <cfRule type="containsBlanks" priority="13" dxfId="3" stopIfTrue="1">
      <formula>LEN(TRIM('2019年度＿会社・実習内容記入シート'!AE98))=0</formula>
    </cfRule>
  </conditionalFormatting>
  <conditionalFormatting sqref="D94:E94">
    <cfRule type="expression" priority="10" dxfId="3" stopIfTrue="1">
      <formula>AND('2019年度＿会社・実習内容記入シート'!D94="可",'2019年度＿会社・実習内容記入シート'!I94="否")</formula>
    </cfRule>
    <cfRule type="expression" priority="12" dxfId="3" stopIfTrue="1">
      <formula>AND('2019年度＿会社・実習内容記入シート'!D94="有",'2019年度＿会社・実習内容記入シート'!I94="無")</formula>
    </cfRule>
  </conditionalFormatting>
  <conditionalFormatting sqref="I94:J94">
    <cfRule type="expression" priority="9" dxfId="3" stopIfTrue="1">
      <formula>AND('2019年度＿会社・実習内容記入シート'!#REF!="可",'2019年度＿会社・実習内容記入シート'!I94="否")</formula>
    </cfRule>
    <cfRule type="expression" priority="11" dxfId="3" stopIfTrue="1">
      <formula>AND('2019年度＿会社・実習内容記入シート'!#REF!="有",'2019年度＿会社・実習内容記入シート'!I94="無")</formula>
    </cfRule>
  </conditionalFormatting>
  <conditionalFormatting sqref="X94:AD94 AH94:AM94">
    <cfRule type="expression" priority="8" dxfId="3" stopIfTrue="1">
      <formula>AND('2019年度＿会社・実習内容記入シート'!$I$94="",'2019年度＿会社・実習内容記入シート'!$X$94="",'2019年度＿会社・実習内容記入シート'!$AH$94="")</formula>
    </cfRule>
  </conditionalFormatting>
  <conditionalFormatting sqref="D63:E63">
    <cfRule type="expression" priority="7" dxfId="3" stopIfTrue="1">
      <formula>AND('2019年度＿会社・実習内容記入シート'!#REF!="",'2019年度＿会社・実習内容記入シート'!#REF!="",'2019年度＿会社・実習内容記入シート'!#REF!="",'2019年度＿会社・実習内容記入シート'!#REF!="",'2019年度＿会社・実習内容記入シート'!#REF!="",'2019年度＿会社・実習内容記入シート'!#REF!="",'2019年度＿会社・実習内容記入シート'!D63="")</formula>
    </cfRule>
  </conditionalFormatting>
  <conditionalFormatting sqref="C69:BC73">
    <cfRule type="containsBlanks" priority="93" dxfId="3" stopIfTrue="1">
      <formula>LEN(TRIM('2019年度＿会社・実習内容記入シート'!C69))=0</formula>
    </cfRule>
  </conditionalFormatting>
  <conditionalFormatting sqref="AN37:AO37">
    <cfRule type="expression" priority="94" dxfId="3" stopIfTrue="1">
      <formula>AND('2019年度＿会社・実習内容記入シート'!#REF!="",'2019年度＿会社・実習内容記入シート'!#REF!="",'2019年度＿会社・実習内容記入シート'!#REF!="",'2019年度＿会社・実習内容記入シート'!#REF!="",'2019年度＿会社・実習内容記入シート'!AN37="")</formula>
    </cfRule>
  </conditionalFormatting>
  <conditionalFormatting sqref="G37:J37">
    <cfRule type="expression" priority="95" dxfId="3" stopIfTrue="1">
      <formula>AND('2019年度＿会社・実習内容記入シート'!G37="",'2019年度＿会社・実習内容記入シート'!M37="",'2019年度＿会社・実習内容記入シート'!U37="",'2019年度＿会社・実習内容記入シート'!AA37="",'2019年度＿会社・実習内容記入シート'!AN37="")</formula>
    </cfRule>
  </conditionalFormatting>
  <conditionalFormatting sqref="M37">
    <cfRule type="expression" priority="96" dxfId="3" stopIfTrue="1">
      <formula>AND('2019年度＿会社・実習内容記入シート'!#REF!="",'2019年度＿会社・実習内容記入シート'!M37="",'2019年度＿会社・実習内容記入シート'!U37="",'2019年度＿会社・実習内容記入シート'!AA37="",'2019年度＿会社・実習内容記入シート'!AN37="")</formula>
    </cfRule>
  </conditionalFormatting>
  <conditionalFormatting sqref="U37">
    <cfRule type="expression" priority="97" dxfId="3" stopIfTrue="1">
      <formula>AND('2019年度＿会社・実習内容記入シート'!#REF!="",'2019年度＿会社・実習内容記入シート'!#REF!="",'2019年度＿会社・実習内容記入シート'!U37="",'2019年度＿会社・実習内容記入シート'!AA37="",'2019年度＿会社・実習内容記入シート'!AN37="")</formula>
    </cfRule>
  </conditionalFormatting>
  <conditionalFormatting sqref="AA37">
    <cfRule type="expression" priority="98" dxfId="3" stopIfTrue="1">
      <formula>AND('2019年度＿会社・実習内容記入シート'!#REF!="",'2019年度＿会社・実習内容記入シート'!#REF!="",'2019年度＿会社・実習内容記入シート'!#REF!="",'2019年度＿会社・実習内容記入シート'!AA37="",'2019年度＿会社・実習内容記入シート'!AN37="")</formula>
    </cfRule>
  </conditionalFormatting>
  <conditionalFormatting sqref="G38:J38">
    <cfRule type="expression" priority="3" dxfId="3" stopIfTrue="1">
      <formula>AND('2019年度＿会社・実習内容記入シート'!G38="",'2019年度＿会社・実習内容記入シート'!M38="",'2019年度＿会社・実習内容記入シート'!U38="",'2019年度＿会社・実習内容記入シート'!AA38="",'2019年度＿会社・実習内容記入シート'!AN38="")</formula>
    </cfRule>
  </conditionalFormatting>
  <conditionalFormatting sqref="M38">
    <cfRule type="expression" priority="4" dxfId="3" stopIfTrue="1">
      <formula>AND('2019年度＿会社・実習内容記入シート'!#REF!="",'2019年度＿会社・実習内容記入シート'!M38="",'2019年度＿会社・実習内容記入シート'!U38="",'2019年度＿会社・実習内容記入シート'!AA38="",'2019年度＿会社・実習内容記入シート'!AN38="")</formula>
    </cfRule>
  </conditionalFormatting>
  <conditionalFormatting sqref="U38">
    <cfRule type="expression" priority="5" dxfId="3" stopIfTrue="1">
      <formula>AND('2019年度＿会社・実習内容記入シート'!#REF!="",'2019年度＿会社・実習内容記入シート'!#REF!="",'2019年度＿会社・実習内容記入シート'!U38="",'2019年度＿会社・実習内容記入シート'!AA38="",'2019年度＿会社・実習内容記入シート'!AN38="")</formula>
    </cfRule>
  </conditionalFormatting>
  <conditionalFormatting sqref="AA38">
    <cfRule type="expression" priority="6" dxfId="3" stopIfTrue="1">
      <formula>AND('2019年度＿会社・実習内容記入シート'!#REF!="",'2019年度＿会社・実習内容記入シート'!#REF!="",'2019年度＿会社・実習内容記入シート'!#REF!="",'2019年度＿会社・実習内容記入シート'!AA38="",'2019年度＿会社・実習内容記入シート'!AN38="")</formula>
    </cfRule>
  </conditionalFormatting>
  <conditionalFormatting sqref="C55:BC55">
    <cfRule type="containsBlanks" priority="99" dxfId="3" stopIfTrue="1">
      <formula>LEN(TRIM('2019年度＿会社・実習内容記入シート'!C55))=0</formula>
    </cfRule>
  </conditionalFormatting>
  <dataValidations count="15">
    <dataValidation type="list" allowBlank="1" showInputMessage="1" showErrorMessage="1" sqref="AG83:AI83 D94:E94">
      <formula1>"可,"</formula1>
    </dataValidation>
    <dataValidation allowBlank="1" showInputMessage="1" showErrorMessage="1" prompt="実習先が所在地と異なる場合はご記入ください" sqref="C56:BC56"/>
    <dataValidation allowBlank="1" showErrorMessage="1" sqref="X104 E96 C104"/>
    <dataValidation type="list" allowBlank="1" showInputMessage="1" showErrorMessage="1" sqref="AL83:AO83">
      <formula1>"不可,"</formula1>
    </dataValidation>
    <dataValidation type="list" allowBlank="1" showInputMessage="1" showErrorMessage="1" sqref="I82:J86 AM82:AO82 AS83:AU83 AM84:AO86">
      <formula1>"無,"</formula1>
    </dataValidation>
    <dataValidation type="list" allowBlank="1" showInputMessage="1" showErrorMessage="1" sqref="AI62:AJ62 Q62:R62 AF75:AG75 P75:Q75 AP64 AE64 J64:J66 U64:U66 P91:Q91 D61:E63 D74:E75 AN40:AO40 AA41:AB41 N61:O61 Z61:AA61 Y92:Z92 I41:J41 L74:M74 U74:V74 AB91:AC91 D91:E91 R41:S41 AN37:AO37">
      <formula1>"●,"</formula1>
    </dataValidation>
    <dataValidation type="list" allowBlank="1" showInputMessage="1" showErrorMessage="1" sqref="AG84:AI86 AG82:AI82 D82:E86">
      <formula1>"有,"</formula1>
    </dataValidation>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103:W103"/>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97:W97"/>
    <dataValidation type="list" allowBlank="1" showInputMessage="1" showErrorMessage="1" sqref="I94:J94">
      <formula1>"否,"</formula1>
    </dataValidation>
    <dataValidation allowBlank="1" showInputMessage="1" showErrorMessage="1" prompt="マッチング無の際に延長する場合は、延長時の締切日についてご記入下さい。" sqref="AH94:AM94 X94:AD94"/>
    <dataValidation allowBlank="1" showInputMessage="1" showErrorMessage="1" imeMode="halfKatakana" sqref="C3 H3"/>
    <dataValidation allowBlank="1" showInputMessage="1" showErrorMessage="1" imeMode="halfAlpha" sqref="C14:W15 AF14:BC14"/>
    <dataValidation type="whole" allowBlank="1" showInputMessage="1" showErrorMessage="1" error="実習日数は原則として、5日間以上です" sqref="E40:G40">
      <formula1>5</formula1>
      <formula2>15</formula2>
    </dataValidation>
    <dataValidation allowBlank="1" showInputMessage="1" showErrorMessage="1" prompt="郵便番号から住所を入力してください　　　　　&#10;" sqref="E13:BC13"/>
  </dataValidations>
  <hyperlinks>
    <hyperlink ref="O105:AD105" r:id="rId1" display="info-jinzai@kpec.or.jp"/>
  </hyperlinks>
  <printOptions horizontalCentered="1"/>
  <pageMargins left="0.35433070866141736" right="0.31496062992125984" top="0.35433070866141736" bottom="0.2755905511811024" header="0.1968503937007874" footer="0.1968503937007874"/>
  <pageSetup horizontalDpi="600" verticalDpi="600" orientation="portrait" paperSize="9" scale="93"/>
  <headerFooter alignWithMargins="0">
    <oddHeader>&amp;R&amp;P／&amp;N</oddHeader>
  </headerFooter>
  <rowBreaks count="2" manualBreakCount="2">
    <brk id="26" max="54" man="1"/>
    <brk id="58" max="54" man="1"/>
  </rowBreaks>
  <drawing r:id="rId4"/>
  <legacyDrawing r:id="rId3"/>
</worksheet>
</file>

<file path=xl/worksheets/sheet2.xml><?xml version="1.0" encoding="utf-8"?>
<worksheet xmlns="http://schemas.openxmlformats.org/spreadsheetml/2006/main" xmlns:r="http://schemas.openxmlformats.org/officeDocument/2006/relationships">
  <sheetPr>
    <tabColor rgb="FF92D050"/>
  </sheetPr>
  <dimension ref="A1:BK114"/>
  <sheetViews>
    <sheetView showGridLines="0" zoomScale="110" zoomScaleNormal="110" zoomScaleSheetLayoutView="110" workbookViewId="0" topLeftCell="A1">
      <selection activeCell="C69" sqref="C69:BC7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16384" width="12.875" style="1" customWidth="1"/>
  </cols>
  <sheetData>
    <row r="1" spans="1:63" ht="13.5" thickBot="1">
      <c r="A1" s="1" t="s">
        <v>201</v>
      </c>
      <c r="BK1" s="98" t="s">
        <v>159</v>
      </c>
    </row>
    <row r="2" spans="1:63" ht="26.25" customHeight="1" thickBot="1">
      <c r="A2" s="517" t="s">
        <v>200</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9"/>
      <c r="BK2" s="98" t="s">
        <v>160</v>
      </c>
    </row>
    <row r="3" spans="1:55" ht="15" customHeight="1">
      <c r="A3" s="349" t="s">
        <v>109</v>
      </c>
      <c r="B3" s="215" t="s">
        <v>204</v>
      </c>
      <c r="C3" s="513">
        <f>'事務局用※削除不可'!D3</f>
        <v>0</v>
      </c>
      <c r="D3" s="514"/>
      <c r="E3" s="514"/>
      <c r="F3" s="514"/>
      <c r="G3" s="514"/>
      <c r="H3" s="515" t="s">
        <v>206</v>
      </c>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6"/>
    </row>
    <row r="4" spans="1:55" ht="36" customHeight="1" thickBot="1">
      <c r="A4" s="350"/>
      <c r="B4" s="63" t="s">
        <v>1</v>
      </c>
      <c r="C4" s="520" t="s">
        <v>205</v>
      </c>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2"/>
    </row>
    <row r="5" spans="1:55" ht="30" customHeight="1">
      <c r="A5" s="350"/>
      <c r="B5" s="64" t="s">
        <v>2</v>
      </c>
      <c r="C5" s="523">
        <f>'事務局用※削除不可'!G3</f>
      </c>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4"/>
      <c r="AW5" s="524"/>
      <c r="AX5" s="524"/>
      <c r="AY5" s="524"/>
      <c r="AZ5" s="524"/>
      <c r="BA5" s="524"/>
      <c r="BB5" s="524"/>
      <c r="BC5" s="525"/>
    </row>
    <row r="6" spans="1:55" ht="19.5" customHeight="1">
      <c r="A6" s="350"/>
      <c r="B6" s="298" t="s">
        <v>191</v>
      </c>
      <c r="C6" s="526" t="s">
        <v>207</v>
      </c>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32" t="s">
        <v>189</v>
      </c>
      <c r="AK6" s="532"/>
      <c r="AL6" s="532"/>
      <c r="AM6" s="532"/>
      <c r="AN6" s="532"/>
      <c r="AO6" s="532"/>
      <c r="AP6" s="532"/>
      <c r="AQ6" s="532"/>
      <c r="AR6" s="532"/>
      <c r="AS6" s="532"/>
      <c r="AT6" s="532"/>
      <c r="AU6" s="532"/>
      <c r="AV6" s="532"/>
      <c r="AW6" s="532"/>
      <c r="AX6" s="532"/>
      <c r="AY6" s="532"/>
      <c r="AZ6" s="532"/>
      <c r="BA6" s="532"/>
      <c r="BB6" s="532"/>
      <c r="BC6" s="533"/>
    </row>
    <row r="7" spans="1:55" ht="19.5" customHeight="1">
      <c r="A7" s="350"/>
      <c r="B7" s="299"/>
      <c r="C7" s="528"/>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34"/>
      <c r="AK7" s="534"/>
      <c r="AL7" s="534"/>
      <c r="AM7" s="534"/>
      <c r="AN7" s="534"/>
      <c r="AO7" s="534"/>
      <c r="AP7" s="534"/>
      <c r="AQ7" s="534"/>
      <c r="AR7" s="534"/>
      <c r="AS7" s="534"/>
      <c r="AT7" s="534"/>
      <c r="AU7" s="534"/>
      <c r="AV7" s="534"/>
      <c r="AW7" s="534"/>
      <c r="AX7" s="534"/>
      <c r="AY7" s="534"/>
      <c r="AZ7" s="534"/>
      <c r="BA7" s="534"/>
      <c r="BB7" s="534"/>
      <c r="BC7" s="535"/>
    </row>
    <row r="8" spans="1:55" ht="19.5" customHeight="1">
      <c r="A8" s="350"/>
      <c r="B8" s="299"/>
      <c r="C8" s="528"/>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34"/>
      <c r="AK8" s="534"/>
      <c r="AL8" s="534"/>
      <c r="AM8" s="534"/>
      <c r="AN8" s="534"/>
      <c r="AO8" s="534"/>
      <c r="AP8" s="534"/>
      <c r="AQ8" s="534"/>
      <c r="AR8" s="534"/>
      <c r="AS8" s="534"/>
      <c r="AT8" s="534"/>
      <c r="AU8" s="534"/>
      <c r="AV8" s="534"/>
      <c r="AW8" s="534"/>
      <c r="AX8" s="534"/>
      <c r="AY8" s="534"/>
      <c r="AZ8" s="534"/>
      <c r="BA8" s="534"/>
      <c r="BB8" s="534"/>
      <c r="BC8" s="535"/>
    </row>
    <row r="9" spans="1:55" ht="19.5" customHeight="1">
      <c r="A9" s="350"/>
      <c r="B9" s="299"/>
      <c r="C9" s="528"/>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34"/>
      <c r="AK9" s="534"/>
      <c r="AL9" s="534"/>
      <c r="AM9" s="534"/>
      <c r="AN9" s="534"/>
      <c r="AO9" s="534"/>
      <c r="AP9" s="534"/>
      <c r="AQ9" s="534"/>
      <c r="AR9" s="534"/>
      <c r="AS9" s="534"/>
      <c r="AT9" s="534"/>
      <c r="AU9" s="534"/>
      <c r="AV9" s="534"/>
      <c r="AW9" s="534"/>
      <c r="AX9" s="534"/>
      <c r="AY9" s="534"/>
      <c r="AZ9" s="534"/>
      <c r="BA9" s="534"/>
      <c r="BB9" s="534"/>
      <c r="BC9" s="535"/>
    </row>
    <row r="10" spans="1:55" ht="19.5" customHeight="1">
      <c r="A10" s="350"/>
      <c r="B10" s="299"/>
      <c r="C10" s="528"/>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34"/>
      <c r="AK10" s="534"/>
      <c r="AL10" s="534"/>
      <c r="AM10" s="534"/>
      <c r="AN10" s="534"/>
      <c r="AO10" s="534"/>
      <c r="AP10" s="534"/>
      <c r="AQ10" s="534"/>
      <c r="AR10" s="534"/>
      <c r="AS10" s="534"/>
      <c r="AT10" s="534"/>
      <c r="AU10" s="534"/>
      <c r="AV10" s="534"/>
      <c r="AW10" s="534"/>
      <c r="AX10" s="534"/>
      <c r="AY10" s="534"/>
      <c r="AZ10" s="534"/>
      <c r="BA10" s="534"/>
      <c r="BB10" s="534"/>
      <c r="BC10" s="535"/>
    </row>
    <row r="11" spans="1:55" ht="19.5" customHeight="1">
      <c r="A11" s="350"/>
      <c r="B11" s="299"/>
      <c r="C11" s="528"/>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34"/>
      <c r="AK11" s="534"/>
      <c r="AL11" s="534"/>
      <c r="AM11" s="534"/>
      <c r="AN11" s="534"/>
      <c r="AO11" s="534"/>
      <c r="AP11" s="534"/>
      <c r="AQ11" s="534"/>
      <c r="AR11" s="534"/>
      <c r="AS11" s="534"/>
      <c r="AT11" s="534"/>
      <c r="AU11" s="534"/>
      <c r="AV11" s="534"/>
      <c r="AW11" s="534"/>
      <c r="AX11" s="534"/>
      <c r="AY11" s="534"/>
      <c r="AZ11" s="534"/>
      <c r="BA11" s="534"/>
      <c r="BB11" s="534"/>
      <c r="BC11" s="535"/>
    </row>
    <row r="12" spans="1:55" ht="19.5" customHeight="1">
      <c r="A12" s="350"/>
      <c r="B12" s="364"/>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6"/>
      <c r="AK12" s="536"/>
      <c r="AL12" s="536"/>
      <c r="AM12" s="536"/>
      <c r="AN12" s="536"/>
      <c r="AO12" s="536"/>
      <c r="AP12" s="536"/>
      <c r="AQ12" s="536"/>
      <c r="AR12" s="536"/>
      <c r="AS12" s="536"/>
      <c r="AT12" s="536"/>
      <c r="AU12" s="536"/>
      <c r="AV12" s="536"/>
      <c r="AW12" s="536"/>
      <c r="AX12" s="536"/>
      <c r="AY12" s="536"/>
      <c r="AZ12" s="536"/>
      <c r="BA12" s="536"/>
      <c r="BB12" s="536"/>
      <c r="BC12" s="537"/>
    </row>
    <row r="13" spans="1:55" ht="19.5" customHeight="1">
      <c r="A13" s="350"/>
      <c r="B13" s="64" t="s">
        <v>4</v>
      </c>
      <c r="C13" s="538" t="s">
        <v>3</v>
      </c>
      <c r="D13" s="539"/>
      <c r="E13" s="507" t="s">
        <v>208</v>
      </c>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8"/>
    </row>
    <row r="14" spans="1:55" ht="19.5" customHeight="1">
      <c r="A14" s="350"/>
      <c r="B14" s="203" t="s">
        <v>5</v>
      </c>
      <c r="C14" s="505" t="s">
        <v>209</v>
      </c>
      <c r="D14" s="292"/>
      <c r="E14" s="292"/>
      <c r="F14" s="292"/>
      <c r="G14" s="292"/>
      <c r="H14" s="292"/>
      <c r="I14" s="292"/>
      <c r="J14" s="292"/>
      <c r="K14" s="292"/>
      <c r="L14" s="292"/>
      <c r="M14" s="292"/>
      <c r="N14" s="292"/>
      <c r="O14" s="292"/>
      <c r="P14" s="292"/>
      <c r="Q14" s="292"/>
      <c r="R14" s="292"/>
      <c r="S14" s="292"/>
      <c r="T14" s="292"/>
      <c r="U14" s="292"/>
      <c r="V14" s="292"/>
      <c r="W14" s="506"/>
      <c r="X14" s="491" t="s">
        <v>6</v>
      </c>
      <c r="Y14" s="492"/>
      <c r="Z14" s="492"/>
      <c r="AA14" s="492"/>
      <c r="AB14" s="492"/>
      <c r="AC14" s="492"/>
      <c r="AD14" s="492"/>
      <c r="AE14" s="493"/>
      <c r="AF14" s="505" t="s">
        <v>210</v>
      </c>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509"/>
    </row>
    <row r="15" spans="1:55" ht="19.5" customHeight="1">
      <c r="A15" s="350"/>
      <c r="B15" s="203" t="s">
        <v>60</v>
      </c>
      <c r="C15" s="505" t="s">
        <v>211</v>
      </c>
      <c r="D15" s="292"/>
      <c r="E15" s="292"/>
      <c r="F15" s="292"/>
      <c r="G15" s="292"/>
      <c r="H15" s="292"/>
      <c r="I15" s="292"/>
      <c r="J15" s="292"/>
      <c r="K15" s="292"/>
      <c r="L15" s="292"/>
      <c r="M15" s="292"/>
      <c r="N15" s="292"/>
      <c r="O15" s="292"/>
      <c r="P15" s="292"/>
      <c r="Q15" s="292"/>
      <c r="R15" s="292"/>
      <c r="S15" s="292"/>
      <c r="T15" s="292"/>
      <c r="U15" s="292"/>
      <c r="V15" s="292"/>
      <c r="W15" s="506"/>
      <c r="X15" s="491" t="s">
        <v>8</v>
      </c>
      <c r="Y15" s="492"/>
      <c r="Z15" s="492"/>
      <c r="AA15" s="492"/>
      <c r="AB15" s="492"/>
      <c r="AC15" s="492"/>
      <c r="AD15" s="492"/>
      <c r="AE15" s="493"/>
      <c r="AF15" s="510">
        <v>100</v>
      </c>
      <c r="AG15" s="511"/>
      <c r="AH15" s="511"/>
      <c r="AI15" s="511"/>
      <c r="AJ15" s="496" t="s">
        <v>9</v>
      </c>
      <c r="AK15" s="496"/>
      <c r="AL15" s="512"/>
      <c r="AM15" s="491" t="s">
        <v>10</v>
      </c>
      <c r="AN15" s="492"/>
      <c r="AO15" s="492"/>
      <c r="AP15" s="492"/>
      <c r="AQ15" s="492"/>
      <c r="AR15" s="492"/>
      <c r="AS15" s="493"/>
      <c r="AT15" s="494">
        <v>40.5</v>
      </c>
      <c r="AU15" s="495"/>
      <c r="AV15" s="495"/>
      <c r="AW15" s="495"/>
      <c r="AX15" s="495"/>
      <c r="AY15" s="495"/>
      <c r="AZ15" s="496" t="s">
        <v>11</v>
      </c>
      <c r="BA15" s="496"/>
      <c r="BB15" s="496"/>
      <c r="BC15" s="497"/>
    </row>
    <row r="16" spans="1:55" ht="19.5" customHeight="1">
      <c r="A16" s="350"/>
      <c r="B16" s="65" t="s">
        <v>12</v>
      </c>
      <c r="C16" s="498" t="s">
        <v>214</v>
      </c>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500"/>
    </row>
    <row r="17" spans="1:55" ht="19.5" customHeight="1">
      <c r="A17" s="350"/>
      <c r="B17" s="203" t="s">
        <v>57</v>
      </c>
      <c r="C17" s="501" t="s">
        <v>213</v>
      </c>
      <c r="D17" s="502"/>
      <c r="E17" s="502"/>
      <c r="F17" s="502"/>
      <c r="G17" s="502"/>
      <c r="H17" s="502"/>
      <c r="I17" s="502"/>
      <c r="J17" s="502"/>
      <c r="K17" s="502"/>
      <c r="L17" s="502"/>
      <c r="M17" s="502"/>
      <c r="N17" s="502"/>
      <c r="O17" s="502"/>
      <c r="P17" s="502"/>
      <c r="Q17" s="502"/>
      <c r="R17" s="502"/>
      <c r="S17" s="502"/>
      <c r="T17" s="502"/>
      <c r="U17" s="502"/>
      <c r="V17" s="502"/>
      <c r="W17" s="503"/>
      <c r="X17" s="261" t="s">
        <v>58</v>
      </c>
      <c r="Y17" s="262"/>
      <c r="Z17" s="262"/>
      <c r="AA17" s="262"/>
      <c r="AB17" s="262"/>
      <c r="AC17" s="262"/>
      <c r="AD17" s="262"/>
      <c r="AE17" s="263"/>
      <c r="AF17" s="501" t="s">
        <v>212</v>
      </c>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4"/>
    </row>
    <row r="18" spans="1:55" ht="19.5" customHeight="1">
      <c r="A18" s="350"/>
      <c r="B18" s="298" t="s">
        <v>190</v>
      </c>
      <c r="C18" s="526" t="s">
        <v>215</v>
      </c>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40"/>
    </row>
    <row r="19" spans="1:55" ht="19.5" customHeight="1">
      <c r="A19" s="350"/>
      <c r="B19" s="299"/>
      <c r="C19" s="528"/>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41"/>
    </row>
    <row r="20" spans="1:55" ht="19.5" customHeight="1">
      <c r="A20" s="350"/>
      <c r="B20" s="299"/>
      <c r="C20" s="528"/>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29"/>
      <c r="AS20" s="529"/>
      <c r="AT20" s="529"/>
      <c r="AU20" s="529"/>
      <c r="AV20" s="529"/>
      <c r="AW20" s="529"/>
      <c r="AX20" s="529"/>
      <c r="AY20" s="529"/>
      <c r="AZ20" s="529"/>
      <c r="BA20" s="529"/>
      <c r="BB20" s="529"/>
      <c r="BC20" s="541"/>
    </row>
    <row r="21" spans="1:55" ht="19.5" customHeight="1">
      <c r="A21" s="350"/>
      <c r="B21" s="299"/>
      <c r="C21" s="528"/>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29"/>
      <c r="AY21" s="529"/>
      <c r="AZ21" s="529"/>
      <c r="BA21" s="529"/>
      <c r="BB21" s="529"/>
      <c r="BC21" s="541"/>
    </row>
    <row r="22" spans="1:55" ht="19.5" customHeight="1">
      <c r="A22" s="350"/>
      <c r="B22" s="299"/>
      <c r="C22" s="528"/>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29"/>
      <c r="AS22" s="529"/>
      <c r="AT22" s="529"/>
      <c r="AU22" s="529"/>
      <c r="AV22" s="529"/>
      <c r="AW22" s="529"/>
      <c r="AX22" s="529"/>
      <c r="AY22" s="529"/>
      <c r="AZ22" s="529"/>
      <c r="BA22" s="529"/>
      <c r="BB22" s="529"/>
      <c r="BC22" s="541"/>
    </row>
    <row r="23" spans="1:55" ht="19.5" customHeight="1">
      <c r="A23" s="350"/>
      <c r="B23" s="299"/>
      <c r="C23" s="528"/>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41"/>
    </row>
    <row r="24" spans="1:55" ht="19.5" customHeight="1">
      <c r="A24" s="350"/>
      <c r="B24" s="299"/>
      <c r="C24" s="528"/>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29"/>
      <c r="AY24" s="529"/>
      <c r="AZ24" s="529"/>
      <c r="BA24" s="529"/>
      <c r="BB24" s="529"/>
      <c r="BC24" s="541"/>
    </row>
    <row r="25" spans="1:55" ht="19.5" customHeight="1">
      <c r="A25" s="350"/>
      <c r="B25" s="299"/>
      <c r="C25" s="528"/>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29"/>
      <c r="AY25" s="529"/>
      <c r="AZ25" s="529"/>
      <c r="BA25" s="529"/>
      <c r="BB25" s="529"/>
      <c r="BC25" s="541"/>
    </row>
    <row r="26" spans="1:55" ht="19.5" customHeight="1" thickBot="1">
      <c r="A26" s="351"/>
      <c r="B26" s="475"/>
      <c r="C26" s="542"/>
      <c r="D26" s="543"/>
      <c r="E26" s="543"/>
      <c r="F26" s="543"/>
      <c r="G26" s="543"/>
      <c r="H26" s="543"/>
      <c r="I26" s="543"/>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3"/>
      <c r="AY26" s="543"/>
      <c r="AZ26" s="543"/>
      <c r="BA26" s="543"/>
      <c r="BB26" s="543"/>
      <c r="BC26" s="544"/>
    </row>
    <row r="27" spans="1:55" ht="32.25" customHeight="1" thickBot="1">
      <c r="A27" s="408" t="s">
        <v>104</v>
      </c>
      <c r="B27" s="409"/>
      <c r="C27" s="410" t="str">
        <f>C4</f>
        <v>○○製造株式会社</v>
      </c>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2"/>
    </row>
    <row r="28" spans="1:55" ht="30" customHeight="1">
      <c r="A28" s="476" t="s">
        <v>13</v>
      </c>
      <c r="B28" s="134" t="s">
        <v>59</v>
      </c>
      <c r="C28" s="479" t="s">
        <v>217</v>
      </c>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1"/>
    </row>
    <row r="29" spans="1:55" ht="18.75" customHeight="1">
      <c r="A29" s="477"/>
      <c r="B29" s="482" t="s">
        <v>140</v>
      </c>
      <c r="C29" s="545" t="s">
        <v>216</v>
      </c>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7"/>
    </row>
    <row r="30" spans="1:55" ht="18.75" customHeight="1">
      <c r="A30" s="477"/>
      <c r="B30" s="482"/>
      <c r="C30" s="545"/>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6"/>
      <c r="BC30" s="547"/>
    </row>
    <row r="31" spans="1:55" ht="18.75" customHeight="1">
      <c r="A31" s="477"/>
      <c r="B31" s="482"/>
      <c r="C31" s="545"/>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7"/>
    </row>
    <row r="32" spans="1:55" ht="18.75" customHeight="1">
      <c r="A32" s="477"/>
      <c r="B32" s="482"/>
      <c r="C32" s="545"/>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7"/>
    </row>
    <row r="33" spans="1:55" ht="18.75" customHeight="1">
      <c r="A33" s="477"/>
      <c r="B33" s="482"/>
      <c r="C33" s="545"/>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7"/>
    </row>
    <row r="34" spans="1:55" ht="18.75" customHeight="1">
      <c r="A34" s="477"/>
      <c r="B34" s="482"/>
      <c r="C34" s="545"/>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7"/>
    </row>
    <row r="35" spans="1:55" ht="18.75" customHeight="1">
      <c r="A35" s="477"/>
      <c r="B35" s="482"/>
      <c r="C35" s="545"/>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7"/>
    </row>
    <row r="36" spans="1:55" ht="18.75" customHeight="1">
      <c r="A36" s="477"/>
      <c r="B36" s="483"/>
      <c r="C36" s="548"/>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c r="AO36" s="549"/>
      <c r="AP36" s="549"/>
      <c r="AQ36" s="549"/>
      <c r="AR36" s="549"/>
      <c r="AS36" s="549"/>
      <c r="AT36" s="549"/>
      <c r="AU36" s="549"/>
      <c r="AV36" s="549"/>
      <c r="AW36" s="549"/>
      <c r="AX36" s="549"/>
      <c r="AY36" s="549"/>
      <c r="AZ36" s="549"/>
      <c r="BA36" s="549"/>
      <c r="BB36" s="549"/>
      <c r="BC36" s="550"/>
    </row>
    <row r="37" spans="1:59" ht="19.5" customHeight="1">
      <c r="A37" s="477"/>
      <c r="B37" s="431" t="s">
        <v>184</v>
      </c>
      <c r="C37" s="462" t="s">
        <v>185</v>
      </c>
      <c r="D37" s="463"/>
      <c r="E37" s="463"/>
      <c r="F37" s="463"/>
      <c r="G37" s="464">
        <v>9</v>
      </c>
      <c r="H37" s="464"/>
      <c r="I37" s="464"/>
      <c r="J37" s="464"/>
      <c r="K37" s="131" t="s">
        <v>7</v>
      </c>
      <c r="L37" s="131"/>
      <c r="M37" s="464">
        <v>1</v>
      </c>
      <c r="N37" s="464"/>
      <c r="O37" s="464"/>
      <c r="P37" s="464"/>
      <c r="Q37" s="131" t="s">
        <v>20</v>
      </c>
      <c r="R37" s="131"/>
      <c r="S37" s="132" t="s">
        <v>21</v>
      </c>
      <c r="T37" s="132"/>
      <c r="U37" s="464">
        <v>9</v>
      </c>
      <c r="V37" s="464"/>
      <c r="W37" s="464"/>
      <c r="X37" s="464"/>
      <c r="Y37" s="131" t="s">
        <v>7</v>
      </c>
      <c r="Z37" s="131"/>
      <c r="AA37" s="464">
        <v>25</v>
      </c>
      <c r="AB37" s="464"/>
      <c r="AC37" s="464"/>
      <c r="AD37" s="464"/>
      <c r="AE37" s="131" t="s">
        <v>20</v>
      </c>
      <c r="AF37" s="131"/>
      <c r="AG37" s="59"/>
      <c r="AH37" s="59"/>
      <c r="AI37" s="59"/>
      <c r="AJ37" s="59"/>
      <c r="AK37" s="59"/>
      <c r="AL37" s="59"/>
      <c r="AM37" s="143" t="s">
        <v>23</v>
      </c>
      <c r="AN37" s="465" t="s">
        <v>199</v>
      </c>
      <c r="AO37" s="465"/>
      <c r="AP37" s="144" t="s">
        <v>24</v>
      </c>
      <c r="AQ37" s="145"/>
      <c r="AR37" s="457" t="s">
        <v>183</v>
      </c>
      <c r="AS37" s="457"/>
      <c r="AT37" s="457"/>
      <c r="AU37" s="457"/>
      <c r="AV37" s="457"/>
      <c r="AW37" s="457"/>
      <c r="AX37" s="457"/>
      <c r="AY37" s="457"/>
      <c r="AZ37" s="457"/>
      <c r="BA37" s="457"/>
      <c r="BB37" s="457"/>
      <c r="BC37" s="458"/>
      <c r="BD37" s="2"/>
      <c r="BG37" s="66"/>
    </row>
    <row r="38" spans="1:59" ht="19.5" customHeight="1">
      <c r="A38" s="477"/>
      <c r="B38" s="432"/>
      <c r="C38" s="459" t="s">
        <v>186</v>
      </c>
      <c r="D38" s="460"/>
      <c r="E38" s="460"/>
      <c r="F38" s="460"/>
      <c r="G38" s="461"/>
      <c r="H38" s="461"/>
      <c r="I38" s="461"/>
      <c r="J38" s="461"/>
      <c r="K38" s="140" t="s">
        <v>7</v>
      </c>
      <c r="L38" s="140"/>
      <c r="M38" s="461"/>
      <c r="N38" s="461"/>
      <c r="O38" s="461"/>
      <c r="P38" s="461"/>
      <c r="Q38" s="140" t="s">
        <v>20</v>
      </c>
      <c r="R38" s="140"/>
      <c r="S38" s="7" t="s">
        <v>21</v>
      </c>
      <c r="T38" s="7"/>
      <c r="U38" s="461"/>
      <c r="V38" s="461"/>
      <c r="W38" s="461"/>
      <c r="X38" s="461"/>
      <c r="Y38" s="140" t="s">
        <v>7</v>
      </c>
      <c r="Z38" s="140"/>
      <c r="AA38" s="461"/>
      <c r="AB38" s="461"/>
      <c r="AC38" s="461"/>
      <c r="AD38" s="461"/>
      <c r="AE38" s="140" t="s">
        <v>20</v>
      </c>
      <c r="AF38" s="140"/>
      <c r="AG38" s="141"/>
      <c r="AH38" s="141"/>
      <c r="AI38" s="141"/>
      <c r="AJ38" s="141"/>
      <c r="AK38" s="142"/>
      <c r="AL38" s="142"/>
      <c r="AM38" s="146"/>
      <c r="AN38" s="149" t="s">
        <v>187</v>
      </c>
      <c r="AO38" s="147"/>
      <c r="AP38" s="147"/>
      <c r="AQ38" s="147"/>
      <c r="AR38" s="147"/>
      <c r="AS38" s="147"/>
      <c r="AT38" s="147"/>
      <c r="AU38" s="147"/>
      <c r="AV38" s="147"/>
      <c r="AW38" s="147"/>
      <c r="AX38" s="147"/>
      <c r="AY38" s="147"/>
      <c r="AZ38" s="147"/>
      <c r="BA38" s="147"/>
      <c r="BB38" s="147"/>
      <c r="BC38" s="148"/>
      <c r="BD38" s="2"/>
      <c r="BG38" s="66"/>
    </row>
    <row r="39" spans="1:59" ht="40.5" customHeight="1">
      <c r="A39" s="477"/>
      <c r="B39" s="433"/>
      <c r="C39" s="445" t="s">
        <v>188</v>
      </c>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7"/>
      <c r="AN39" s="447"/>
      <c r="AO39" s="447"/>
      <c r="AP39" s="447"/>
      <c r="AQ39" s="447"/>
      <c r="AR39" s="447"/>
      <c r="AS39" s="447"/>
      <c r="AT39" s="447"/>
      <c r="AU39" s="447"/>
      <c r="AV39" s="447"/>
      <c r="AW39" s="447"/>
      <c r="AX39" s="447"/>
      <c r="AY39" s="447"/>
      <c r="AZ39" s="447"/>
      <c r="BA39" s="447"/>
      <c r="BB39" s="447"/>
      <c r="BC39" s="448"/>
      <c r="BD39" s="2"/>
      <c r="BG39" s="66"/>
    </row>
    <row r="40" spans="1:59" ht="19.5" customHeight="1">
      <c r="A40" s="477"/>
      <c r="B40" s="431" t="s">
        <v>22</v>
      </c>
      <c r="C40" s="449" t="s">
        <v>23</v>
      </c>
      <c r="D40" s="450"/>
      <c r="E40" s="451">
        <v>10</v>
      </c>
      <c r="F40" s="451"/>
      <c r="G40" s="451"/>
      <c r="H40" s="292" t="s">
        <v>24</v>
      </c>
      <c r="I40" s="292"/>
      <c r="J40" s="443" t="s">
        <v>25</v>
      </c>
      <c r="K40" s="443"/>
      <c r="L40" s="443"/>
      <c r="M40" s="443"/>
      <c r="N40" s="60"/>
      <c r="O40" s="60"/>
      <c r="P40" s="60"/>
      <c r="Q40" s="60"/>
      <c r="R40" s="60"/>
      <c r="S40" s="60"/>
      <c r="T40" s="130" t="s">
        <v>177</v>
      </c>
      <c r="U40" s="60"/>
      <c r="V40" s="60"/>
      <c r="W40" s="60"/>
      <c r="X40" s="60"/>
      <c r="Y40" s="60"/>
      <c r="Z40" s="60"/>
      <c r="AA40" s="60"/>
      <c r="AB40" s="60"/>
      <c r="AC40" s="60"/>
      <c r="AD40" s="60"/>
      <c r="AE40" s="60"/>
      <c r="AF40" s="60"/>
      <c r="AG40" s="60"/>
      <c r="AH40" s="60"/>
      <c r="AI40" s="60"/>
      <c r="AJ40" s="60"/>
      <c r="AK40" s="60"/>
      <c r="AL40" s="60"/>
      <c r="AM40" s="67" t="s">
        <v>23</v>
      </c>
      <c r="AN40" s="292" t="s">
        <v>199</v>
      </c>
      <c r="AO40" s="292"/>
      <c r="AP40" s="68" t="s">
        <v>24</v>
      </c>
      <c r="AR40" s="452" t="s">
        <v>183</v>
      </c>
      <c r="AS40" s="452"/>
      <c r="AT40" s="452"/>
      <c r="AU40" s="452"/>
      <c r="AV40" s="452"/>
      <c r="AW40" s="452"/>
      <c r="AX40" s="452"/>
      <c r="AY40" s="452"/>
      <c r="AZ40" s="452"/>
      <c r="BA40" s="452"/>
      <c r="BB40" s="452"/>
      <c r="BC40" s="453"/>
      <c r="BG40" s="66"/>
    </row>
    <row r="41" spans="1:59" ht="19.5" customHeight="1">
      <c r="A41" s="477"/>
      <c r="B41" s="433"/>
      <c r="C41" s="454" t="s">
        <v>87</v>
      </c>
      <c r="D41" s="455"/>
      <c r="E41" s="455"/>
      <c r="F41" s="455"/>
      <c r="G41" s="456"/>
      <c r="H41" s="62" t="s">
        <v>16</v>
      </c>
      <c r="I41" s="292" t="s">
        <v>199</v>
      </c>
      <c r="J41" s="292"/>
      <c r="K41" s="62" t="s">
        <v>17</v>
      </c>
      <c r="L41" s="443" t="s">
        <v>88</v>
      </c>
      <c r="M41" s="443"/>
      <c r="N41" s="443"/>
      <c r="O41" s="443"/>
      <c r="P41" s="443"/>
      <c r="Q41" s="62" t="s">
        <v>16</v>
      </c>
      <c r="R41" s="292" t="s">
        <v>199</v>
      </c>
      <c r="S41" s="292"/>
      <c r="T41" s="62" t="s">
        <v>17</v>
      </c>
      <c r="U41" s="443" t="s">
        <v>89</v>
      </c>
      <c r="V41" s="443"/>
      <c r="W41" s="443"/>
      <c r="X41" s="443"/>
      <c r="Y41" s="443"/>
      <c r="Z41" s="62" t="s">
        <v>16</v>
      </c>
      <c r="AA41" s="292" t="s">
        <v>199</v>
      </c>
      <c r="AB41" s="292"/>
      <c r="AC41" s="62" t="s">
        <v>17</v>
      </c>
      <c r="AD41" s="292" t="s">
        <v>90</v>
      </c>
      <c r="AE41" s="292"/>
      <c r="AF41" s="292"/>
      <c r="AG41" s="292"/>
      <c r="AH41" s="42" t="s">
        <v>82</v>
      </c>
      <c r="AI41" s="42"/>
      <c r="AJ41" s="42"/>
      <c r="AK41" s="42"/>
      <c r="AL41" s="42" t="s">
        <v>18</v>
      </c>
      <c r="AM41" s="444"/>
      <c r="AN41" s="444"/>
      <c r="AO41" s="444"/>
      <c r="AP41" s="444"/>
      <c r="AQ41" s="444"/>
      <c r="AR41" s="444"/>
      <c r="AS41" s="444"/>
      <c r="AT41" s="444"/>
      <c r="AU41" s="444"/>
      <c r="AV41" s="444"/>
      <c r="AW41" s="444"/>
      <c r="AX41" s="444"/>
      <c r="AY41" s="444"/>
      <c r="AZ41" s="444"/>
      <c r="BA41" s="444"/>
      <c r="BB41" s="444"/>
      <c r="BC41" s="43" t="s">
        <v>19</v>
      </c>
      <c r="BG41" s="66"/>
    </row>
    <row r="42" spans="1:59" ht="19.5" customHeight="1">
      <c r="A42" s="477"/>
      <c r="B42" s="431" t="s">
        <v>202</v>
      </c>
      <c r="C42" s="434" t="s">
        <v>105</v>
      </c>
      <c r="D42" s="435"/>
      <c r="E42" s="435"/>
      <c r="F42" s="435"/>
      <c r="G42" s="435"/>
      <c r="H42" s="435"/>
      <c r="I42" s="436"/>
      <c r="J42" s="434" t="s">
        <v>106</v>
      </c>
      <c r="K42" s="435"/>
      <c r="L42" s="435"/>
      <c r="M42" s="435"/>
      <c r="N42" s="435"/>
      <c r="O42" s="435"/>
      <c r="P42" s="435"/>
      <c r="Q42" s="435"/>
      <c r="R42" s="435"/>
      <c r="S42" s="436"/>
      <c r="T42" s="434" t="s">
        <v>107</v>
      </c>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7"/>
      <c r="BG42" s="66"/>
    </row>
    <row r="43" spans="1:59" ht="24.75" customHeight="1">
      <c r="A43" s="477"/>
      <c r="B43" s="432"/>
      <c r="C43" s="551" t="s">
        <v>218</v>
      </c>
      <c r="D43" s="552"/>
      <c r="E43" s="552"/>
      <c r="F43" s="552"/>
      <c r="G43" s="552"/>
      <c r="H43" s="552"/>
      <c r="I43" s="553"/>
      <c r="J43" s="438" t="s">
        <v>230</v>
      </c>
      <c r="K43" s="439"/>
      <c r="L43" s="439"/>
      <c r="M43" s="439"/>
      <c r="N43" s="439"/>
      <c r="O43" s="439"/>
      <c r="P43" s="439"/>
      <c r="Q43" s="439"/>
      <c r="R43" s="439"/>
      <c r="S43" s="440"/>
      <c r="T43" s="441" t="s">
        <v>223</v>
      </c>
      <c r="U43" s="336"/>
      <c r="V43" s="336"/>
      <c r="W43" s="336"/>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336"/>
      <c r="AY43" s="336"/>
      <c r="AZ43" s="336"/>
      <c r="BA43" s="336"/>
      <c r="BB43" s="336"/>
      <c r="BC43" s="442"/>
      <c r="BG43" s="66"/>
    </row>
    <row r="44" spans="1:59" ht="24.75" customHeight="1">
      <c r="A44" s="477"/>
      <c r="B44" s="432"/>
      <c r="C44" s="413" t="s">
        <v>219</v>
      </c>
      <c r="D44" s="414"/>
      <c r="E44" s="414"/>
      <c r="F44" s="414"/>
      <c r="G44" s="414"/>
      <c r="H44" s="414"/>
      <c r="I44" s="415"/>
      <c r="J44" s="426" t="s">
        <v>231</v>
      </c>
      <c r="K44" s="427"/>
      <c r="L44" s="427"/>
      <c r="M44" s="427"/>
      <c r="N44" s="427"/>
      <c r="O44" s="427"/>
      <c r="P44" s="427"/>
      <c r="Q44" s="427"/>
      <c r="R44" s="427"/>
      <c r="S44" s="428"/>
      <c r="T44" s="429" t="s">
        <v>245</v>
      </c>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430"/>
      <c r="BG44" s="66"/>
    </row>
    <row r="45" spans="1:59" ht="24.75" customHeight="1">
      <c r="A45" s="477"/>
      <c r="B45" s="432"/>
      <c r="C45" s="413" t="s">
        <v>220</v>
      </c>
      <c r="D45" s="414"/>
      <c r="E45" s="414"/>
      <c r="F45" s="414"/>
      <c r="G45" s="414"/>
      <c r="H45" s="414"/>
      <c r="I45" s="415"/>
      <c r="J45" s="426" t="s">
        <v>231</v>
      </c>
      <c r="K45" s="427"/>
      <c r="L45" s="427"/>
      <c r="M45" s="427"/>
      <c r="N45" s="427"/>
      <c r="O45" s="427"/>
      <c r="P45" s="427"/>
      <c r="Q45" s="427"/>
      <c r="R45" s="427"/>
      <c r="S45" s="428"/>
      <c r="T45" s="429" t="s">
        <v>244</v>
      </c>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430"/>
      <c r="BG45" s="66"/>
    </row>
    <row r="46" spans="1:59" ht="24.75" customHeight="1">
      <c r="A46" s="477"/>
      <c r="B46" s="432"/>
      <c r="C46" s="413" t="s">
        <v>224</v>
      </c>
      <c r="D46" s="414"/>
      <c r="E46" s="414"/>
      <c r="F46" s="414"/>
      <c r="G46" s="414"/>
      <c r="H46" s="414"/>
      <c r="I46" s="415"/>
      <c r="J46" s="426" t="s">
        <v>231</v>
      </c>
      <c r="K46" s="427"/>
      <c r="L46" s="427"/>
      <c r="M46" s="427"/>
      <c r="N46" s="427"/>
      <c r="O46" s="427"/>
      <c r="P46" s="427"/>
      <c r="Q46" s="427"/>
      <c r="R46" s="427"/>
      <c r="S46" s="428"/>
      <c r="T46" s="429" t="s">
        <v>226</v>
      </c>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430"/>
      <c r="BG46" s="66"/>
    </row>
    <row r="47" spans="1:59" ht="24.75" customHeight="1">
      <c r="A47" s="477"/>
      <c r="B47" s="432"/>
      <c r="C47" s="413" t="s">
        <v>225</v>
      </c>
      <c r="D47" s="414"/>
      <c r="E47" s="414"/>
      <c r="F47" s="414"/>
      <c r="G47" s="414"/>
      <c r="H47" s="414"/>
      <c r="I47" s="415"/>
      <c r="J47" s="426" t="s">
        <v>231</v>
      </c>
      <c r="K47" s="427"/>
      <c r="L47" s="427"/>
      <c r="M47" s="427"/>
      <c r="N47" s="427"/>
      <c r="O47" s="427"/>
      <c r="P47" s="427"/>
      <c r="Q47" s="427"/>
      <c r="R47" s="427"/>
      <c r="S47" s="428"/>
      <c r="T47" s="429" t="s">
        <v>227</v>
      </c>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430"/>
      <c r="BG47" s="66"/>
    </row>
    <row r="48" spans="1:59" ht="24.75" customHeight="1">
      <c r="A48" s="477"/>
      <c r="B48" s="432"/>
      <c r="C48" s="413" t="s">
        <v>221</v>
      </c>
      <c r="D48" s="414"/>
      <c r="E48" s="414"/>
      <c r="F48" s="414"/>
      <c r="G48" s="414"/>
      <c r="H48" s="414"/>
      <c r="I48" s="415"/>
      <c r="J48" s="426" t="s">
        <v>231</v>
      </c>
      <c r="K48" s="427"/>
      <c r="L48" s="427"/>
      <c r="M48" s="427"/>
      <c r="N48" s="427"/>
      <c r="O48" s="427"/>
      <c r="P48" s="427"/>
      <c r="Q48" s="427"/>
      <c r="R48" s="427"/>
      <c r="S48" s="428"/>
      <c r="T48" s="429" t="s">
        <v>229</v>
      </c>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430"/>
      <c r="BG48" s="66"/>
    </row>
    <row r="49" spans="1:59" ht="24.75" customHeight="1">
      <c r="A49" s="477"/>
      <c r="B49" s="432"/>
      <c r="C49" s="413" t="s">
        <v>222</v>
      </c>
      <c r="D49" s="414"/>
      <c r="E49" s="414"/>
      <c r="F49" s="414"/>
      <c r="G49" s="414"/>
      <c r="H49" s="414"/>
      <c r="I49" s="415"/>
      <c r="J49" s="426" t="s">
        <v>231</v>
      </c>
      <c r="K49" s="427"/>
      <c r="L49" s="427"/>
      <c r="M49" s="427"/>
      <c r="N49" s="427"/>
      <c r="O49" s="427"/>
      <c r="P49" s="427"/>
      <c r="Q49" s="427"/>
      <c r="R49" s="427"/>
      <c r="S49" s="428"/>
      <c r="T49" s="554" t="s">
        <v>228</v>
      </c>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6"/>
      <c r="BG49" s="66"/>
    </row>
    <row r="50" spans="1:59" ht="24.75" customHeight="1">
      <c r="A50" s="477"/>
      <c r="B50" s="432"/>
      <c r="C50" s="413" t="s">
        <v>182</v>
      </c>
      <c r="D50" s="414"/>
      <c r="E50" s="414"/>
      <c r="F50" s="414"/>
      <c r="G50" s="414"/>
      <c r="H50" s="414"/>
      <c r="I50" s="415"/>
      <c r="J50" s="426"/>
      <c r="K50" s="427"/>
      <c r="L50" s="427"/>
      <c r="M50" s="427"/>
      <c r="N50" s="427"/>
      <c r="O50" s="427"/>
      <c r="P50" s="427"/>
      <c r="Q50" s="427"/>
      <c r="R50" s="427"/>
      <c r="S50" s="428"/>
      <c r="T50" s="557"/>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9"/>
      <c r="BG50" s="66"/>
    </row>
    <row r="51" spans="1:59" ht="24.75" customHeight="1">
      <c r="A51" s="477"/>
      <c r="B51" s="432"/>
      <c r="C51" s="413" t="s">
        <v>182</v>
      </c>
      <c r="D51" s="414"/>
      <c r="E51" s="414"/>
      <c r="F51" s="414"/>
      <c r="G51" s="414"/>
      <c r="H51" s="414"/>
      <c r="I51" s="415"/>
      <c r="J51" s="426"/>
      <c r="K51" s="427"/>
      <c r="L51" s="427"/>
      <c r="M51" s="427"/>
      <c r="N51" s="427"/>
      <c r="O51" s="427"/>
      <c r="P51" s="427"/>
      <c r="Q51" s="427"/>
      <c r="R51" s="427"/>
      <c r="S51" s="428"/>
      <c r="T51" s="429"/>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430"/>
      <c r="BG51" s="66"/>
    </row>
    <row r="52" spans="1:59" ht="24.75" customHeight="1">
      <c r="A52" s="477"/>
      <c r="B52" s="432"/>
      <c r="C52" s="413" t="s">
        <v>182</v>
      </c>
      <c r="D52" s="414"/>
      <c r="E52" s="414"/>
      <c r="F52" s="414"/>
      <c r="G52" s="414"/>
      <c r="H52" s="414"/>
      <c r="I52" s="415"/>
      <c r="J52" s="426"/>
      <c r="K52" s="427"/>
      <c r="L52" s="427"/>
      <c r="M52" s="427"/>
      <c r="N52" s="427"/>
      <c r="O52" s="427"/>
      <c r="P52" s="427"/>
      <c r="Q52" s="427"/>
      <c r="R52" s="427"/>
      <c r="S52" s="428"/>
      <c r="T52" s="429" t="s">
        <v>235</v>
      </c>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430"/>
      <c r="BG52" s="66"/>
    </row>
    <row r="53" spans="1:59" ht="24.75" customHeight="1">
      <c r="A53" s="477"/>
      <c r="B53" s="433"/>
      <c r="C53" s="413" t="s">
        <v>182</v>
      </c>
      <c r="D53" s="414"/>
      <c r="E53" s="414"/>
      <c r="F53" s="414"/>
      <c r="G53" s="414"/>
      <c r="H53" s="414"/>
      <c r="I53" s="415"/>
      <c r="J53" s="416"/>
      <c r="K53" s="417"/>
      <c r="L53" s="417"/>
      <c r="M53" s="417"/>
      <c r="N53" s="417"/>
      <c r="O53" s="417"/>
      <c r="P53" s="417"/>
      <c r="Q53" s="417"/>
      <c r="R53" s="417"/>
      <c r="S53" s="418"/>
      <c r="T53" s="419"/>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420"/>
      <c r="BG53" s="66"/>
    </row>
    <row r="54" spans="1:55" ht="19.5" customHeight="1">
      <c r="A54" s="477"/>
      <c r="B54" s="211" t="s">
        <v>26</v>
      </c>
      <c r="C54" s="421">
        <v>0.3541666666666667</v>
      </c>
      <c r="D54" s="422"/>
      <c r="E54" s="422"/>
      <c r="F54" s="422"/>
      <c r="G54" s="422"/>
      <c r="H54" s="422"/>
      <c r="I54" s="422"/>
      <c r="J54" s="422"/>
      <c r="K54" s="422"/>
      <c r="L54" s="422"/>
      <c r="M54" s="423" t="s">
        <v>28</v>
      </c>
      <c r="N54" s="423"/>
      <c r="O54" s="423"/>
      <c r="P54" s="422">
        <v>0.7083333333333334</v>
      </c>
      <c r="Q54" s="422"/>
      <c r="R54" s="422"/>
      <c r="S54" s="422"/>
      <c r="T54" s="422"/>
      <c r="U54" s="422"/>
      <c r="V54" s="422"/>
      <c r="W54" s="422"/>
      <c r="X54" s="422"/>
      <c r="Y54" s="422"/>
      <c r="Z54" s="423" t="s">
        <v>29</v>
      </c>
      <c r="AA54" s="423"/>
      <c r="AB54" s="423"/>
      <c r="AC54" s="423"/>
      <c r="AD54" s="423"/>
      <c r="AE54" s="424">
        <v>60</v>
      </c>
      <c r="AF54" s="424"/>
      <c r="AG54" s="424"/>
      <c r="AH54" s="423" t="s">
        <v>30</v>
      </c>
      <c r="AI54" s="423"/>
      <c r="AJ54" s="423"/>
      <c r="AK54" s="423"/>
      <c r="AL54" s="423"/>
      <c r="AM54" s="423"/>
      <c r="AN54" s="423"/>
      <c r="AO54" s="423"/>
      <c r="AP54" s="423"/>
      <c r="AQ54" s="423"/>
      <c r="AR54" s="423"/>
      <c r="AS54" s="423"/>
      <c r="AT54" s="423"/>
      <c r="AU54" s="423"/>
      <c r="AV54" s="423"/>
      <c r="AW54" s="423"/>
      <c r="AX54" s="423"/>
      <c r="AY54" s="423"/>
      <c r="AZ54" s="423"/>
      <c r="BA54" s="423"/>
      <c r="BB54" s="423"/>
      <c r="BC54" s="425"/>
    </row>
    <row r="55" spans="1:55" ht="19.5" customHeight="1">
      <c r="A55" s="477"/>
      <c r="B55" s="212" t="s">
        <v>14</v>
      </c>
      <c r="C55" s="402" t="s">
        <v>232</v>
      </c>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c r="BA55" s="403"/>
      <c r="BB55" s="403"/>
      <c r="BC55" s="404"/>
    </row>
    <row r="56" spans="1:55" ht="21.75" customHeight="1">
      <c r="A56" s="477"/>
      <c r="B56" s="213" t="s">
        <v>203</v>
      </c>
      <c r="C56" s="402"/>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4"/>
    </row>
    <row r="57" spans="1:55" ht="21.75" customHeight="1" thickBot="1">
      <c r="A57" s="478"/>
      <c r="B57" s="214" t="s">
        <v>15</v>
      </c>
      <c r="C57" s="405" t="s">
        <v>233</v>
      </c>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7"/>
    </row>
    <row r="58" spans="1:58" s="5" customFormat="1" ht="1.5" customHeight="1">
      <c r="A58" s="44"/>
      <c r="B58" s="4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4"/>
      <c r="BE58" s="4"/>
      <c r="BF58" s="4"/>
    </row>
    <row r="59" spans="1:58" s="5" customFormat="1" ht="1.5" customHeight="1" thickBot="1">
      <c r="A59" s="46"/>
      <c r="B59" s="4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4"/>
      <c r="BE59" s="4"/>
      <c r="BF59" s="4"/>
    </row>
    <row r="60" spans="1:55" ht="36.75" customHeight="1" thickBot="1">
      <c r="A60" s="408" t="s">
        <v>104</v>
      </c>
      <c r="B60" s="409"/>
      <c r="C60" s="410" t="str">
        <f>C4</f>
        <v>○○製造株式会社</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1"/>
      <c r="AN60" s="411"/>
      <c r="AO60" s="411"/>
      <c r="AP60" s="411"/>
      <c r="AQ60" s="411"/>
      <c r="AR60" s="411"/>
      <c r="AS60" s="411"/>
      <c r="AT60" s="411"/>
      <c r="AU60" s="411"/>
      <c r="AV60" s="411"/>
      <c r="AW60" s="411"/>
      <c r="AX60" s="411"/>
      <c r="AY60" s="411"/>
      <c r="AZ60" s="411"/>
      <c r="BA60" s="411"/>
      <c r="BB60" s="411"/>
      <c r="BC60" s="412"/>
    </row>
    <row r="61" spans="1:55" ht="19.5" customHeight="1">
      <c r="A61" s="349" t="s">
        <v>31</v>
      </c>
      <c r="B61" s="69" t="s">
        <v>34</v>
      </c>
      <c r="C61" s="70" t="s">
        <v>16</v>
      </c>
      <c r="D61" s="395" t="s">
        <v>199</v>
      </c>
      <c r="E61" s="395"/>
      <c r="F61" s="72" t="s">
        <v>24</v>
      </c>
      <c r="G61" s="396" t="s">
        <v>92</v>
      </c>
      <c r="H61" s="396"/>
      <c r="I61" s="396"/>
      <c r="J61" s="396"/>
      <c r="K61" s="396"/>
      <c r="L61" s="396"/>
      <c r="M61" s="72" t="s">
        <v>23</v>
      </c>
      <c r="N61" s="395"/>
      <c r="O61" s="395"/>
      <c r="P61" s="72" t="s">
        <v>24</v>
      </c>
      <c r="Q61" s="396" t="s">
        <v>35</v>
      </c>
      <c r="R61" s="396"/>
      <c r="S61" s="396"/>
      <c r="T61" s="396"/>
      <c r="U61" s="396"/>
      <c r="V61" s="396"/>
      <c r="W61" s="396"/>
      <c r="X61" s="396"/>
      <c r="Y61" s="71" t="s">
        <v>23</v>
      </c>
      <c r="Z61" s="395"/>
      <c r="AA61" s="395"/>
      <c r="AB61" s="72" t="s">
        <v>24</v>
      </c>
      <c r="AC61" s="396" t="s">
        <v>157</v>
      </c>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7"/>
    </row>
    <row r="62" spans="1:55" ht="19.5" customHeight="1">
      <c r="A62" s="350"/>
      <c r="B62" s="299"/>
      <c r="C62" s="50" t="s">
        <v>23</v>
      </c>
      <c r="D62" s="398"/>
      <c r="E62" s="398"/>
      <c r="F62" s="75" t="s">
        <v>24</v>
      </c>
      <c r="G62" s="399" t="s">
        <v>36</v>
      </c>
      <c r="H62" s="399"/>
      <c r="I62" s="399"/>
      <c r="J62" s="399"/>
      <c r="K62" s="399"/>
      <c r="L62" s="399"/>
      <c r="M62" s="399"/>
      <c r="N62" s="399"/>
      <c r="O62" s="399"/>
      <c r="P62" s="74" t="s">
        <v>23</v>
      </c>
      <c r="Q62" s="398"/>
      <c r="R62" s="398"/>
      <c r="S62" s="74" t="s">
        <v>24</v>
      </c>
      <c r="T62" s="399" t="s">
        <v>37</v>
      </c>
      <c r="U62" s="399"/>
      <c r="V62" s="399"/>
      <c r="W62" s="399"/>
      <c r="X62" s="399"/>
      <c r="Y62" s="399"/>
      <c r="Z62" s="399"/>
      <c r="AA62" s="399"/>
      <c r="AB62" s="399"/>
      <c r="AC62" s="399"/>
      <c r="AD62" s="399"/>
      <c r="AE62" s="399"/>
      <c r="AF62" s="399"/>
      <c r="AG62" s="399"/>
      <c r="AH62" s="75" t="s">
        <v>23</v>
      </c>
      <c r="AI62" s="398"/>
      <c r="AJ62" s="398"/>
      <c r="AK62" s="75" t="s">
        <v>24</v>
      </c>
      <c r="AL62" s="400" t="s">
        <v>156</v>
      </c>
      <c r="AM62" s="400"/>
      <c r="AN62" s="400"/>
      <c r="AO62" s="400"/>
      <c r="AP62" s="400"/>
      <c r="AQ62" s="400"/>
      <c r="AR62" s="400"/>
      <c r="AS62" s="400"/>
      <c r="AT62" s="400"/>
      <c r="AU62" s="400"/>
      <c r="AV62" s="400"/>
      <c r="AW62" s="400"/>
      <c r="AX62" s="400"/>
      <c r="AY62" s="400"/>
      <c r="AZ62" s="400"/>
      <c r="BA62" s="400"/>
      <c r="BB62" s="400"/>
      <c r="BC62" s="401"/>
    </row>
    <row r="63" spans="1:55" ht="20.25" customHeight="1">
      <c r="A63" s="350"/>
      <c r="B63" s="364"/>
      <c r="C63" s="48" t="s">
        <v>23</v>
      </c>
      <c r="D63" s="360"/>
      <c r="E63" s="360"/>
      <c r="F63" s="49" t="s">
        <v>17</v>
      </c>
      <c r="G63" s="120" t="s">
        <v>176</v>
      </c>
      <c r="H63" s="120"/>
      <c r="I63" s="120"/>
      <c r="J63" s="120"/>
      <c r="K63" s="120"/>
      <c r="L63" s="120"/>
      <c r="M63" s="120"/>
      <c r="N63" s="120"/>
      <c r="O63" s="120"/>
      <c r="P63" s="9"/>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2"/>
    </row>
    <row r="64" spans="1:55" ht="19.5" customHeight="1">
      <c r="A64" s="350"/>
      <c r="B64" s="202" t="s">
        <v>137</v>
      </c>
      <c r="C64" s="392" t="s">
        <v>69</v>
      </c>
      <c r="D64" s="393"/>
      <c r="E64" s="393"/>
      <c r="F64" s="393"/>
      <c r="G64" s="394" t="s">
        <v>27</v>
      </c>
      <c r="H64" s="394"/>
      <c r="I64" s="74" t="s">
        <v>23</v>
      </c>
      <c r="J64" s="336"/>
      <c r="K64" s="336"/>
      <c r="L64" s="74" t="s">
        <v>24</v>
      </c>
      <c r="M64" s="386" t="s">
        <v>32</v>
      </c>
      <c r="N64" s="386"/>
      <c r="O64" s="386"/>
      <c r="P64" s="386"/>
      <c r="Q64" s="386"/>
      <c r="R64" s="386"/>
      <c r="S64" s="386"/>
      <c r="T64" s="75" t="s">
        <v>23</v>
      </c>
      <c r="U64" s="336"/>
      <c r="V64" s="336"/>
      <c r="W64" s="74" t="s">
        <v>24</v>
      </c>
      <c r="X64" s="386" t="s">
        <v>68</v>
      </c>
      <c r="Y64" s="386"/>
      <c r="Z64" s="386"/>
      <c r="AA64" s="386"/>
      <c r="AB64" s="386"/>
      <c r="AC64" s="386"/>
      <c r="AD64" s="24" t="s">
        <v>16</v>
      </c>
      <c r="AE64" s="336" t="s">
        <v>199</v>
      </c>
      <c r="AF64" s="336"/>
      <c r="AG64" s="24" t="s">
        <v>17</v>
      </c>
      <c r="AH64" s="386" t="s">
        <v>132</v>
      </c>
      <c r="AI64" s="386"/>
      <c r="AJ64" s="386"/>
      <c r="AK64" s="386"/>
      <c r="AL64" s="386"/>
      <c r="AM64" s="386"/>
      <c r="AN64" s="386"/>
      <c r="AO64" s="24" t="s">
        <v>16</v>
      </c>
      <c r="AP64" s="336"/>
      <c r="AQ64" s="336"/>
      <c r="AR64" s="24" t="s">
        <v>17</v>
      </c>
      <c r="AS64" s="386" t="s">
        <v>91</v>
      </c>
      <c r="AT64" s="386"/>
      <c r="AU64" s="386"/>
      <c r="AV64" s="386"/>
      <c r="AW64" s="386"/>
      <c r="AX64" s="386"/>
      <c r="AY64" s="386"/>
      <c r="AZ64" s="386"/>
      <c r="BA64" s="386"/>
      <c r="BB64" s="386"/>
      <c r="BC64" s="387"/>
    </row>
    <row r="65" spans="1:57" ht="19.5" customHeight="1">
      <c r="A65" s="350"/>
      <c r="B65" s="76"/>
      <c r="C65" s="388" t="s">
        <v>67</v>
      </c>
      <c r="D65" s="389"/>
      <c r="E65" s="389"/>
      <c r="F65" s="389"/>
      <c r="G65" s="390" t="s">
        <v>65</v>
      </c>
      <c r="H65" s="390"/>
      <c r="I65" s="22" t="s">
        <v>23</v>
      </c>
      <c r="J65" s="325"/>
      <c r="K65" s="325"/>
      <c r="L65" s="22" t="s">
        <v>24</v>
      </c>
      <c r="M65" s="391" t="s">
        <v>83</v>
      </c>
      <c r="N65" s="391"/>
      <c r="O65" s="391"/>
      <c r="P65" s="391"/>
      <c r="Q65" s="391"/>
      <c r="R65" s="391"/>
      <c r="S65" s="391"/>
      <c r="T65" s="7" t="s">
        <v>23</v>
      </c>
      <c r="U65" s="325"/>
      <c r="V65" s="325"/>
      <c r="W65" s="7" t="s">
        <v>24</v>
      </c>
      <c r="X65" s="391" t="s">
        <v>91</v>
      </c>
      <c r="Y65" s="391"/>
      <c r="Z65" s="391"/>
      <c r="AA65" s="391"/>
      <c r="AB65" s="391"/>
      <c r="AC65" s="391"/>
      <c r="AD65" s="391"/>
      <c r="AE65" s="378" t="s">
        <v>196</v>
      </c>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9"/>
      <c r="BD65" s="8"/>
      <c r="BE65" s="8"/>
    </row>
    <row r="66" spans="1:55" ht="15" customHeight="1">
      <c r="A66" s="350"/>
      <c r="B66" s="73"/>
      <c r="C66" s="380" t="s">
        <v>70</v>
      </c>
      <c r="D66" s="381"/>
      <c r="E66" s="381"/>
      <c r="F66" s="381"/>
      <c r="G66" s="382" t="s">
        <v>27</v>
      </c>
      <c r="H66" s="382"/>
      <c r="I66" s="25" t="s">
        <v>16</v>
      </c>
      <c r="J66" s="277" t="s">
        <v>199</v>
      </c>
      <c r="K66" s="277"/>
      <c r="L66" s="25" t="s">
        <v>17</v>
      </c>
      <c r="M66" s="383" t="s">
        <v>178</v>
      </c>
      <c r="N66" s="383"/>
      <c r="O66" s="383"/>
      <c r="P66" s="383"/>
      <c r="Q66" s="383"/>
      <c r="R66" s="383"/>
      <c r="S66" s="383"/>
      <c r="T66" s="9" t="s">
        <v>23</v>
      </c>
      <c r="U66" s="277"/>
      <c r="V66" s="277"/>
      <c r="W66" s="9" t="s">
        <v>24</v>
      </c>
      <c r="X66" s="383" t="s">
        <v>93</v>
      </c>
      <c r="Y66" s="383"/>
      <c r="Z66" s="383"/>
      <c r="AA66" s="383"/>
      <c r="AB66" s="383"/>
      <c r="AC66" s="383"/>
      <c r="AD66" s="383"/>
      <c r="AE66" s="384"/>
      <c r="AF66" s="384"/>
      <c r="AG66" s="384"/>
      <c r="AH66" s="384"/>
      <c r="AI66" s="384"/>
      <c r="AJ66" s="384"/>
      <c r="AK66" s="384"/>
      <c r="AL66" s="384"/>
      <c r="AM66" s="384"/>
      <c r="AN66" s="384"/>
      <c r="AO66" s="384"/>
      <c r="AP66" s="384"/>
      <c r="AQ66" s="384"/>
      <c r="AR66" s="384"/>
      <c r="AS66" s="384"/>
      <c r="AT66" s="384"/>
      <c r="AU66" s="384"/>
      <c r="AV66" s="384"/>
      <c r="AW66" s="384"/>
      <c r="AX66" s="384"/>
      <c r="AY66" s="384"/>
      <c r="AZ66" s="384"/>
      <c r="BA66" s="384"/>
      <c r="BB66" s="384"/>
      <c r="BC66" s="385"/>
    </row>
    <row r="67" spans="1:55" ht="12.75">
      <c r="A67" s="350"/>
      <c r="B67" s="298" t="s">
        <v>179</v>
      </c>
      <c r="C67" s="137" t="s">
        <v>197</v>
      </c>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6"/>
    </row>
    <row r="68" spans="1:55" ht="12.75">
      <c r="A68" s="350"/>
      <c r="B68" s="299"/>
      <c r="C68" s="208" t="s">
        <v>198</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9"/>
    </row>
    <row r="69" spans="1:55" ht="19.5" customHeight="1">
      <c r="A69" s="350"/>
      <c r="B69" s="299"/>
      <c r="C69" s="560" t="s">
        <v>234</v>
      </c>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561"/>
      <c r="AJ69" s="561"/>
      <c r="AK69" s="561"/>
      <c r="AL69" s="561"/>
      <c r="AM69" s="561"/>
      <c r="AN69" s="561"/>
      <c r="AO69" s="561"/>
      <c r="AP69" s="561"/>
      <c r="AQ69" s="561"/>
      <c r="AR69" s="561"/>
      <c r="AS69" s="561"/>
      <c r="AT69" s="561"/>
      <c r="AU69" s="561"/>
      <c r="AV69" s="561"/>
      <c r="AW69" s="561"/>
      <c r="AX69" s="561"/>
      <c r="AY69" s="561"/>
      <c r="AZ69" s="561"/>
      <c r="BA69" s="561"/>
      <c r="BB69" s="561"/>
      <c r="BC69" s="562"/>
    </row>
    <row r="70" spans="1:55" ht="19.5" customHeight="1">
      <c r="A70" s="350"/>
      <c r="B70" s="299"/>
      <c r="C70" s="563"/>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4"/>
      <c r="AL70" s="564"/>
      <c r="AM70" s="564"/>
      <c r="AN70" s="564"/>
      <c r="AO70" s="564"/>
      <c r="AP70" s="564"/>
      <c r="AQ70" s="564"/>
      <c r="AR70" s="564"/>
      <c r="AS70" s="564"/>
      <c r="AT70" s="564"/>
      <c r="AU70" s="564"/>
      <c r="AV70" s="564"/>
      <c r="AW70" s="564"/>
      <c r="AX70" s="564"/>
      <c r="AY70" s="564"/>
      <c r="AZ70" s="564"/>
      <c r="BA70" s="564"/>
      <c r="BB70" s="564"/>
      <c r="BC70" s="565"/>
    </row>
    <row r="71" spans="1:55" ht="19.5" customHeight="1">
      <c r="A71" s="350"/>
      <c r="B71" s="299"/>
      <c r="C71" s="563"/>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c r="AM71" s="564"/>
      <c r="AN71" s="564"/>
      <c r="AO71" s="564"/>
      <c r="AP71" s="564"/>
      <c r="AQ71" s="564"/>
      <c r="AR71" s="564"/>
      <c r="AS71" s="564"/>
      <c r="AT71" s="564"/>
      <c r="AU71" s="564"/>
      <c r="AV71" s="564"/>
      <c r="AW71" s="564"/>
      <c r="AX71" s="564"/>
      <c r="AY71" s="564"/>
      <c r="AZ71" s="564"/>
      <c r="BA71" s="564"/>
      <c r="BB71" s="564"/>
      <c r="BC71" s="565"/>
    </row>
    <row r="72" spans="1:55" ht="19.5" customHeight="1">
      <c r="A72" s="350"/>
      <c r="B72" s="299"/>
      <c r="C72" s="563"/>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c r="AM72" s="564"/>
      <c r="AN72" s="564"/>
      <c r="AO72" s="564"/>
      <c r="AP72" s="564"/>
      <c r="AQ72" s="564"/>
      <c r="AR72" s="564"/>
      <c r="AS72" s="564"/>
      <c r="AT72" s="564"/>
      <c r="AU72" s="564"/>
      <c r="AV72" s="564"/>
      <c r="AW72" s="564"/>
      <c r="AX72" s="564"/>
      <c r="AY72" s="564"/>
      <c r="AZ72" s="564"/>
      <c r="BA72" s="564"/>
      <c r="BB72" s="564"/>
      <c r="BC72" s="565"/>
    </row>
    <row r="73" spans="1:55" ht="19.5" customHeight="1">
      <c r="A73" s="350"/>
      <c r="B73" s="364"/>
      <c r="C73" s="566"/>
      <c r="D73" s="362"/>
      <c r="E73" s="362"/>
      <c r="F73" s="362"/>
      <c r="G73" s="362"/>
      <c r="H73" s="362"/>
      <c r="I73" s="362"/>
      <c r="J73" s="362"/>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567"/>
    </row>
    <row r="74" spans="1:55" ht="19.5" customHeight="1">
      <c r="A74" s="350"/>
      <c r="B74" s="202" t="s">
        <v>38</v>
      </c>
      <c r="C74" s="20" t="s">
        <v>23</v>
      </c>
      <c r="D74" s="374" t="s">
        <v>199</v>
      </c>
      <c r="E74" s="374"/>
      <c r="F74" s="21" t="s">
        <v>24</v>
      </c>
      <c r="G74" s="375" t="s">
        <v>77</v>
      </c>
      <c r="H74" s="375"/>
      <c r="I74" s="375"/>
      <c r="J74" s="21"/>
      <c r="K74" s="21" t="s">
        <v>23</v>
      </c>
      <c r="L74" s="374"/>
      <c r="M74" s="374"/>
      <c r="N74" s="21" t="s">
        <v>24</v>
      </c>
      <c r="O74" s="375" t="s">
        <v>78</v>
      </c>
      <c r="P74" s="375"/>
      <c r="Q74" s="375"/>
      <c r="R74" s="375"/>
      <c r="S74" s="375"/>
      <c r="T74" s="21" t="s">
        <v>23</v>
      </c>
      <c r="U74" s="374"/>
      <c r="V74" s="374"/>
      <c r="W74" s="21" t="s">
        <v>24</v>
      </c>
      <c r="X74" s="375" t="s">
        <v>79</v>
      </c>
      <c r="Y74" s="375"/>
      <c r="Z74" s="375"/>
      <c r="AA74" s="375"/>
      <c r="AB74" s="375"/>
      <c r="AC74" s="51" t="s">
        <v>39</v>
      </c>
      <c r="AD74" s="376"/>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91"/>
      <c r="BA74" s="91"/>
      <c r="BB74" s="91"/>
      <c r="BC74" s="40" t="s">
        <v>19</v>
      </c>
    </row>
    <row r="75" spans="1:55" ht="19.5" customHeight="1">
      <c r="A75" s="350"/>
      <c r="B75" s="77" t="s">
        <v>128</v>
      </c>
      <c r="C75" s="49" t="s">
        <v>16</v>
      </c>
      <c r="D75" s="360"/>
      <c r="E75" s="360"/>
      <c r="F75" s="49" t="s">
        <v>17</v>
      </c>
      <c r="G75" s="361" t="s">
        <v>74</v>
      </c>
      <c r="H75" s="361"/>
      <c r="I75" s="361"/>
      <c r="J75" s="361"/>
      <c r="K75" s="361"/>
      <c r="L75" s="361"/>
      <c r="M75" s="361"/>
      <c r="N75" s="361"/>
      <c r="O75" s="49" t="s">
        <v>16</v>
      </c>
      <c r="P75" s="360" t="s">
        <v>199</v>
      </c>
      <c r="Q75" s="360"/>
      <c r="R75" s="49" t="s">
        <v>17</v>
      </c>
      <c r="S75" s="362" t="s">
        <v>75</v>
      </c>
      <c r="T75" s="362"/>
      <c r="U75" s="362"/>
      <c r="V75" s="362"/>
      <c r="W75" s="362"/>
      <c r="X75" s="362"/>
      <c r="Y75" s="362"/>
      <c r="Z75" s="362"/>
      <c r="AA75" s="362"/>
      <c r="AB75" s="362"/>
      <c r="AC75" s="362"/>
      <c r="AD75" s="362"/>
      <c r="AE75" s="49" t="s">
        <v>16</v>
      </c>
      <c r="AF75" s="360"/>
      <c r="AG75" s="360"/>
      <c r="AH75" s="49" t="s">
        <v>17</v>
      </c>
      <c r="AI75" s="361" t="s">
        <v>76</v>
      </c>
      <c r="AJ75" s="361"/>
      <c r="AK75" s="361"/>
      <c r="AL75" s="361"/>
      <c r="AM75" s="361"/>
      <c r="AN75" s="361"/>
      <c r="AO75" s="361"/>
      <c r="AP75" s="361"/>
      <c r="AQ75" s="361"/>
      <c r="AR75" s="361"/>
      <c r="AS75" s="361"/>
      <c r="AT75" s="361"/>
      <c r="AU75" s="361"/>
      <c r="AV75" s="361"/>
      <c r="AW75" s="361"/>
      <c r="AX75" s="361"/>
      <c r="AY75" s="361"/>
      <c r="AZ75" s="361"/>
      <c r="BA75" s="361"/>
      <c r="BB75" s="361"/>
      <c r="BC75" s="363"/>
    </row>
    <row r="76" spans="1:55" ht="19.5" customHeight="1">
      <c r="A76" s="350"/>
      <c r="B76" s="298" t="s">
        <v>180</v>
      </c>
      <c r="C76" s="340" t="s">
        <v>236</v>
      </c>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1"/>
      <c r="AL76" s="341"/>
      <c r="AM76" s="341"/>
      <c r="AN76" s="341"/>
      <c r="AO76" s="341"/>
      <c r="AP76" s="341"/>
      <c r="AQ76" s="341"/>
      <c r="AR76" s="341"/>
      <c r="AS76" s="341"/>
      <c r="AT76" s="341"/>
      <c r="AU76" s="341"/>
      <c r="AV76" s="341"/>
      <c r="AW76" s="341"/>
      <c r="AX76" s="341"/>
      <c r="AY76" s="341"/>
      <c r="AZ76" s="341"/>
      <c r="BA76" s="341"/>
      <c r="BB76" s="341"/>
      <c r="BC76" s="342"/>
    </row>
    <row r="77" spans="1:55" ht="19.5" customHeight="1">
      <c r="A77" s="350"/>
      <c r="B77" s="339"/>
      <c r="C77" s="343"/>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c r="AE77" s="344"/>
      <c r="AF77" s="344"/>
      <c r="AG77" s="344"/>
      <c r="AH77" s="344"/>
      <c r="AI77" s="344"/>
      <c r="AJ77" s="344"/>
      <c r="AK77" s="344"/>
      <c r="AL77" s="344"/>
      <c r="AM77" s="344"/>
      <c r="AN77" s="344"/>
      <c r="AO77" s="344"/>
      <c r="AP77" s="344"/>
      <c r="AQ77" s="344"/>
      <c r="AR77" s="344"/>
      <c r="AS77" s="344"/>
      <c r="AT77" s="344"/>
      <c r="AU77" s="344"/>
      <c r="AV77" s="344"/>
      <c r="AW77" s="344"/>
      <c r="AX77" s="344"/>
      <c r="AY77" s="344"/>
      <c r="AZ77" s="344"/>
      <c r="BA77" s="344"/>
      <c r="BB77" s="344"/>
      <c r="BC77" s="345"/>
    </row>
    <row r="78" spans="1:55" ht="19.5" customHeight="1">
      <c r="A78" s="350"/>
      <c r="B78" s="78"/>
      <c r="C78" s="343"/>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5"/>
    </row>
    <row r="79" spans="1:55" ht="19.5" customHeight="1">
      <c r="A79" s="350"/>
      <c r="B79" s="78"/>
      <c r="C79" s="343"/>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5"/>
    </row>
    <row r="80" spans="1:55" ht="15.75" customHeight="1" thickBot="1">
      <c r="A80" s="351"/>
      <c r="B80" s="79"/>
      <c r="C80" s="346"/>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8"/>
    </row>
    <row r="81" spans="1:55" ht="13.5">
      <c r="A81" s="349" t="s">
        <v>44</v>
      </c>
      <c r="B81" s="80"/>
      <c r="C81" s="352" t="s">
        <v>175</v>
      </c>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4"/>
    </row>
    <row r="82" spans="1:55" ht="19.5" customHeight="1">
      <c r="A82" s="350"/>
      <c r="B82" s="204" t="s">
        <v>45</v>
      </c>
      <c r="C82" s="81" t="s">
        <v>16</v>
      </c>
      <c r="D82" s="325" t="s">
        <v>130</v>
      </c>
      <c r="E82" s="325"/>
      <c r="F82" s="336" t="s">
        <v>95</v>
      </c>
      <c r="G82" s="336"/>
      <c r="H82" s="336"/>
      <c r="I82" s="336"/>
      <c r="J82" s="336"/>
      <c r="K82" s="82" t="s">
        <v>24</v>
      </c>
      <c r="L82" s="355"/>
      <c r="M82" s="355"/>
      <c r="N82" s="355"/>
      <c r="O82" s="355"/>
      <c r="P82" s="355"/>
      <c r="Q82" s="355"/>
      <c r="R82" s="355"/>
      <c r="S82" s="355"/>
      <c r="T82" s="355"/>
      <c r="U82" s="355"/>
      <c r="V82" s="356"/>
      <c r="W82" s="357" t="s">
        <v>49</v>
      </c>
      <c r="X82" s="358"/>
      <c r="Y82" s="358"/>
      <c r="Z82" s="358"/>
      <c r="AA82" s="358"/>
      <c r="AB82" s="358"/>
      <c r="AC82" s="358"/>
      <c r="AD82" s="358"/>
      <c r="AE82" s="359"/>
      <c r="AF82" s="81" t="s">
        <v>16</v>
      </c>
      <c r="AG82" s="336"/>
      <c r="AH82" s="336"/>
      <c r="AI82" s="336"/>
      <c r="AJ82" s="336" t="s">
        <v>95</v>
      </c>
      <c r="AK82" s="336"/>
      <c r="AL82" s="39"/>
      <c r="AM82" s="336" t="s">
        <v>133</v>
      </c>
      <c r="AN82" s="336"/>
      <c r="AO82" s="336"/>
      <c r="AP82" s="82" t="s">
        <v>24</v>
      </c>
      <c r="AQ82" s="337"/>
      <c r="AR82" s="337"/>
      <c r="AS82" s="337"/>
      <c r="AT82" s="337"/>
      <c r="AU82" s="337"/>
      <c r="AV82" s="337"/>
      <c r="AW82" s="337"/>
      <c r="AX82" s="337"/>
      <c r="AY82" s="337"/>
      <c r="AZ82" s="337"/>
      <c r="BA82" s="337"/>
      <c r="BB82" s="337"/>
      <c r="BC82" s="338"/>
    </row>
    <row r="83" spans="1:55" ht="19.5" customHeight="1">
      <c r="A83" s="350"/>
      <c r="B83" s="205" t="s">
        <v>46</v>
      </c>
      <c r="C83" s="83" t="s">
        <v>16</v>
      </c>
      <c r="D83" s="325"/>
      <c r="E83" s="325"/>
      <c r="F83" s="325" t="s">
        <v>95</v>
      </c>
      <c r="G83" s="325"/>
      <c r="H83" s="325"/>
      <c r="I83" s="325" t="s">
        <v>133</v>
      </c>
      <c r="J83" s="325"/>
      <c r="K83" s="22" t="s">
        <v>24</v>
      </c>
      <c r="L83" s="316"/>
      <c r="M83" s="316"/>
      <c r="N83" s="316"/>
      <c r="O83" s="316"/>
      <c r="P83" s="316"/>
      <c r="Q83" s="316"/>
      <c r="R83" s="316"/>
      <c r="S83" s="316"/>
      <c r="T83" s="316"/>
      <c r="U83" s="316"/>
      <c r="V83" s="328"/>
      <c r="W83" s="329" t="s">
        <v>50</v>
      </c>
      <c r="X83" s="330"/>
      <c r="Y83" s="330"/>
      <c r="Z83" s="330"/>
      <c r="AA83" s="330"/>
      <c r="AB83" s="330"/>
      <c r="AC83" s="330"/>
      <c r="AD83" s="330"/>
      <c r="AE83" s="331"/>
      <c r="AF83" s="83" t="s">
        <v>16</v>
      </c>
      <c r="AG83" s="325" t="s">
        <v>162</v>
      </c>
      <c r="AH83" s="325"/>
      <c r="AI83" s="325"/>
      <c r="AJ83" s="325" t="s">
        <v>95</v>
      </c>
      <c r="AK83" s="325"/>
      <c r="AL83" s="325"/>
      <c r="AM83" s="325"/>
      <c r="AN83" s="325"/>
      <c r="AO83" s="325"/>
      <c r="AP83" s="22"/>
      <c r="AQ83" s="7" t="s">
        <v>95</v>
      </c>
      <c r="AR83" s="7"/>
      <c r="AS83" s="325"/>
      <c r="AT83" s="325"/>
      <c r="AU83" s="325"/>
      <c r="AV83" s="22" t="s">
        <v>17</v>
      </c>
      <c r="AW83" s="332"/>
      <c r="AX83" s="332"/>
      <c r="AY83" s="332"/>
      <c r="AZ83" s="332"/>
      <c r="BA83" s="332"/>
      <c r="BB83" s="332"/>
      <c r="BC83" s="333"/>
    </row>
    <row r="84" spans="1:55" ht="19.5" customHeight="1">
      <c r="A84" s="350"/>
      <c r="B84" s="205" t="s">
        <v>96</v>
      </c>
      <c r="C84" s="83" t="s">
        <v>16</v>
      </c>
      <c r="D84" s="325"/>
      <c r="E84" s="325"/>
      <c r="F84" s="325" t="s">
        <v>95</v>
      </c>
      <c r="G84" s="325"/>
      <c r="H84" s="325"/>
      <c r="I84" s="325" t="s">
        <v>133</v>
      </c>
      <c r="J84" s="325"/>
      <c r="K84" s="22" t="s">
        <v>24</v>
      </c>
      <c r="L84" s="334" t="s">
        <v>101</v>
      </c>
      <c r="M84" s="334"/>
      <c r="N84" s="334"/>
      <c r="O84" s="334"/>
      <c r="P84" s="334"/>
      <c r="Q84" s="334"/>
      <c r="R84" s="334"/>
      <c r="S84" s="334"/>
      <c r="T84" s="334"/>
      <c r="U84" s="334"/>
      <c r="V84" s="335"/>
      <c r="W84" s="329" t="s">
        <v>99</v>
      </c>
      <c r="X84" s="330"/>
      <c r="Y84" s="330"/>
      <c r="Z84" s="330"/>
      <c r="AA84" s="330"/>
      <c r="AB84" s="330"/>
      <c r="AC84" s="330"/>
      <c r="AD84" s="330"/>
      <c r="AE84" s="331"/>
      <c r="AF84" s="83" t="s">
        <v>16</v>
      </c>
      <c r="AG84" s="325"/>
      <c r="AH84" s="325"/>
      <c r="AI84" s="325"/>
      <c r="AJ84" s="325" t="s">
        <v>95</v>
      </c>
      <c r="AK84" s="325"/>
      <c r="AL84" s="7"/>
      <c r="AM84" s="325" t="s">
        <v>133</v>
      </c>
      <c r="AN84" s="325"/>
      <c r="AO84" s="325"/>
      <c r="AP84" s="22" t="s">
        <v>24</v>
      </c>
      <c r="AQ84" s="326"/>
      <c r="AR84" s="326"/>
      <c r="AS84" s="326"/>
      <c r="AT84" s="326"/>
      <c r="AU84" s="326"/>
      <c r="AV84" s="326"/>
      <c r="AW84" s="326"/>
      <c r="AX84" s="326"/>
      <c r="AY84" s="326"/>
      <c r="AZ84" s="326"/>
      <c r="BA84" s="326"/>
      <c r="BB84" s="326"/>
      <c r="BC84" s="327"/>
    </row>
    <row r="85" spans="1:55" ht="19.5" customHeight="1">
      <c r="A85" s="350"/>
      <c r="B85" s="205" t="s">
        <v>97</v>
      </c>
      <c r="C85" s="83" t="s">
        <v>16</v>
      </c>
      <c r="D85" s="325" t="s">
        <v>130</v>
      </c>
      <c r="E85" s="325"/>
      <c r="F85" s="325" t="s">
        <v>95</v>
      </c>
      <c r="G85" s="325"/>
      <c r="H85" s="325"/>
      <c r="I85" s="325"/>
      <c r="J85" s="325"/>
      <c r="K85" s="22" t="s">
        <v>167</v>
      </c>
      <c r="L85" s="316"/>
      <c r="M85" s="316"/>
      <c r="N85" s="316"/>
      <c r="O85" s="316"/>
      <c r="P85" s="316"/>
      <c r="Q85" s="316"/>
      <c r="R85" s="316"/>
      <c r="S85" s="316"/>
      <c r="T85" s="316"/>
      <c r="U85" s="316"/>
      <c r="V85" s="328"/>
      <c r="W85" s="329" t="s">
        <v>47</v>
      </c>
      <c r="X85" s="330"/>
      <c r="Y85" s="330"/>
      <c r="Z85" s="330"/>
      <c r="AA85" s="330"/>
      <c r="AB85" s="330"/>
      <c r="AC85" s="330"/>
      <c r="AD85" s="330"/>
      <c r="AE85" s="331"/>
      <c r="AF85" s="83" t="s">
        <v>16</v>
      </c>
      <c r="AG85" s="325"/>
      <c r="AH85" s="325"/>
      <c r="AI85" s="325"/>
      <c r="AJ85" s="325" t="s">
        <v>95</v>
      </c>
      <c r="AK85" s="325"/>
      <c r="AL85" s="7"/>
      <c r="AM85" s="325" t="s">
        <v>133</v>
      </c>
      <c r="AN85" s="325"/>
      <c r="AO85" s="325"/>
      <c r="AP85" s="22" t="s">
        <v>24</v>
      </c>
      <c r="AQ85" s="316"/>
      <c r="AR85" s="316"/>
      <c r="AS85" s="316"/>
      <c r="AT85" s="316"/>
      <c r="AU85" s="316"/>
      <c r="AV85" s="316"/>
      <c r="AW85" s="316"/>
      <c r="AX85" s="316"/>
      <c r="AY85" s="316"/>
      <c r="AZ85" s="316"/>
      <c r="BA85" s="316"/>
      <c r="BB85" s="316"/>
      <c r="BC85" s="317"/>
    </row>
    <row r="86" spans="1:55" ht="19.5" customHeight="1">
      <c r="A86" s="350"/>
      <c r="B86" s="206" t="s">
        <v>98</v>
      </c>
      <c r="C86" s="84" t="s">
        <v>16</v>
      </c>
      <c r="D86" s="277" t="s">
        <v>168</v>
      </c>
      <c r="E86" s="277"/>
      <c r="F86" s="277" t="s">
        <v>95</v>
      </c>
      <c r="G86" s="277"/>
      <c r="H86" s="277"/>
      <c r="I86" s="277"/>
      <c r="J86" s="277"/>
      <c r="K86" s="85" t="s">
        <v>24</v>
      </c>
      <c r="L86" s="318"/>
      <c r="M86" s="318"/>
      <c r="N86" s="318"/>
      <c r="O86" s="318"/>
      <c r="P86" s="318"/>
      <c r="Q86" s="318"/>
      <c r="R86" s="318"/>
      <c r="S86" s="318"/>
      <c r="T86" s="318"/>
      <c r="U86" s="318"/>
      <c r="V86" s="319"/>
      <c r="W86" s="320" t="s">
        <v>48</v>
      </c>
      <c r="X86" s="321"/>
      <c r="Y86" s="321"/>
      <c r="Z86" s="321"/>
      <c r="AA86" s="321"/>
      <c r="AB86" s="321"/>
      <c r="AC86" s="321"/>
      <c r="AD86" s="321"/>
      <c r="AE86" s="322"/>
      <c r="AF86" s="84" t="s">
        <v>16</v>
      </c>
      <c r="AG86" s="277"/>
      <c r="AH86" s="277"/>
      <c r="AI86" s="277"/>
      <c r="AJ86" s="277" t="s">
        <v>95</v>
      </c>
      <c r="AK86" s="277"/>
      <c r="AL86" s="23"/>
      <c r="AM86" s="277" t="s">
        <v>133</v>
      </c>
      <c r="AN86" s="277"/>
      <c r="AO86" s="277"/>
      <c r="AP86" s="85" t="s">
        <v>24</v>
      </c>
      <c r="AQ86" s="323"/>
      <c r="AR86" s="323"/>
      <c r="AS86" s="323"/>
      <c r="AT86" s="323"/>
      <c r="AU86" s="323"/>
      <c r="AV86" s="323"/>
      <c r="AW86" s="323"/>
      <c r="AX86" s="323"/>
      <c r="AY86" s="323"/>
      <c r="AZ86" s="323"/>
      <c r="BA86" s="323"/>
      <c r="BB86" s="323"/>
      <c r="BC86" s="324"/>
    </row>
    <row r="87" spans="1:55" ht="19.5" customHeight="1">
      <c r="A87" s="350"/>
      <c r="B87" s="298" t="s">
        <v>139</v>
      </c>
      <c r="C87" s="300" t="s">
        <v>237</v>
      </c>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2"/>
    </row>
    <row r="88" spans="1:55" ht="19.5" customHeight="1">
      <c r="A88" s="350"/>
      <c r="B88" s="299"/>
      <c r="C88" s="303"/>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5"/>
    </row>
    <row r="89" spans="1:55" ht="19.5" customHeight="1">
      <c r="A89" s="350"/>
      <c r="B89" s="309"/>
      <c r="C89" s="303"/>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5"/>
    </row>
    <row r="90" spans="1:55" ht="19.5" customHeight="1" thickBot="1">
      <c r="A90" s="351"/>
      <c r="B90" s="310"/>
      <c r="C90" s="306"/>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8"/>
    </row>
    <row r="91" spans="1:55" ht="19.5" customHeight="1">
      <c r="A91" s="311" t="s">
        <v>127</v>
      </c>
      <c r="B91" s="93" t="s">
        <v>41</v>
      </c>
      <c r="C91" s="94" t="s">
        <v>23</v>
      </c>
      <c r="D91" s="314" t="s">
        <v>199</v>
      </c>
      <c r="E91" s="314"/>
      <c r="F91" s="95" t="s">
        <v>24</v>
      </c>
      <c r="G91" s="315" t="s">
        <v>80</v>
      </c>
      <c r="H91" s="315"/>
      <c r="I91" s="315"/>
      <c r="J91" s="315"/>
      <c r="K91" s="315"/>
      <c r="L91" s="315"/>
      <c r="M91" s="315"/>
      <c r="N91" s="315"/>
      <c r="O91" s="95" t="s">
        <v>23</v>
      </c>
      <c r="P91" s="314"/>
      <c r="Q91" s="314"/>
      <c r="R91" s="95" t="s">
        <v>24</v>
      </c>
      <c r="S91" s="315" t="s">
        <v>81</v>
      </c>
      <c r="T91" s="315"/>
      <c r="U91" s="315"/>
      <c r="V91" s="315"/>
      <c r="W91" s="315"/>
      <c r="X91" s="315"/>
      <c r="Y91" s="315"/>
      <c r="Z91" s="315"/>
      <c r="AA91" s="95" t="s">
        <v>23</v>
      </c>
      <c r="AB91" s="314"/>
      <c r="AC91" s="314"/>
      <c r="AD91" s="95" t="s">
        <v>24</v>
      </c>
      <c r="AE91" s="315" t="s">
        <v>82</v>
      </c>
      <c r="AF91" s="315"/>
      <c r="AG91" s="315"/>
      <c r="AH91" s="315"/>
      <c r="AI91" s="315"/>
      <c r="AJ91" s="96" t="s">
        <v>18</v>
      </c>
      <c r="AK91" s="287"/>
      <c r="AL91" s="287"/>
      <c r="AM91" s="287"/>
      <c r="AN91" s="287"/>
      <c r="AO91" s="287"/>
      <c r="AP91" s="287"/>
      <c r="AQ91" s="287"/>
      <c r="AR91" s="287"/>
      <c r="AS91" s="287"/>
      <c r="AT91" s="287"/>
      <c r="AU91" s="287"/>
      <c r="AV91" s="287"/>
      <c r="AW91" s="287"/>
      <c r="AX91" s="287"/>
      <c r="AY91" s="287"/>
      <c r="AZ91" s="287"/>
      <c r="BA91" s="287"/>
      <c r="BB91" s="287"/>
      <c r="BC91" s="97" t="s">
        <v>19</v>
      </c>
    </row>
    <row r="92" spans="1:55" ht="19.5" customHeight="1">
      <c r="A92" s="312"/>
      <c r="B92" s="65" t="s">
        <v>42</v>
      </c>
      <c r="C92" s="288">
        <v>2</v>
      </c>
      <c r="D92" s="289"/>
      <c r="E92" s="289"/>
      <c r="F92" s="289"/>
      <c r="G92" s="289"/>
      <c r="H92" s="289"/>
      <c r="I92" s="289"/>
      <c r="J92" s="289"/>
      <c r="K92" s="289"/>
      <c r="L92" s="289"/>
      <c r="M92" s="289"/>
      <c r="N92" s="289"/>
      <c r="O92" s="289"/>
      <c r="P92" s="289"/>
      <c r="Q92" s="289"/>
      <c r="R92" s="289"/>
      <c r="S92" s="289"/>
      <c r="T92" s="289"/>
      <c r="U92" s="290" t="s">
        <v>43</v>
      </c>
      <c r="V92" s="290"/>
      <c r="W92" s="291"/>
      <c r="X92" s="103" t="s">
        <v>23</v>
      </c>
      <c r="Y92" s="292"/>
      <c r="Z92" s="292"/>
      <c r="AA92" s="103" t="s">
        <v>24</v>
      </c>
      <c r="AB92" s="293" t="s">
        <v>161</v>
      </c>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4"/>
    </row>
    <row r="93" spans="1:55" ht="19.5" customHeight="1">
      <c r="A93" s="312"/>
      <c r="B93" s="106" t="s">
        <v>166</v>
      </c>
      <c r="C93" s="295">
        <v>43677</v>
      </c>
      <c r="D93" s="296"/>
      <c r="E93" s="296"/>
      <c r="F93" s="296"/>
      <c r="G93" s="296"/>
      <c r="H93" s="296"/>
      <c r="I93" s="296"/>
      <c r="J93" s="296"/>
      <c r="K93" s="296"/>
      <c r="L93" s="296"/>
      <c r="M93" s="296"/>
      <c r="N93" s="296"/>
      <c r="O93" s="296"/>
      <c r="P93" s="296"/>
      <c r="Q93" s="296"/>
      <c r="R93" s="296"/>
      <c r="S93" s="296"/>
      <c r="T93" s="296"/>
      <c r="U93" s="296"/>
      <c r="V93" s="296"/>
      <c r="W93" s="297"/>
      <c r="X93" s="103"/>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5"/>
    </row>
    <row r="94" spans="1:55" ht="19.5" customHeight="1" thickBot="1">
      <c r="A94" s="313"/>
      <c r="B94" s="92" t="s">
        <v>171</v>
      </c>
      <c r="C94" s="84" t="s">
        <v>16</v>
      </c>
      <c r="D94" s="277" t="s">
        <v>162</v>
      </c>
      <c r="E94" s="277"/>
      <c r="F94" s="277" t="s">
        <v>95</v>
      </c>
      <c r="G94" s="277"/>
      <c r="H94" s="277"/>
      <c r="I94" s="277"/>
      <c r="J94" s="277"/>
      <c r="K94" s="85" t="s">
        <v>24</v>
      </c>
      <c r="L94" s="278" t="s">
        <v>175</v>
      </c>
      <c r="M94" s="278"/>
      <c r="N94" s="278"/>
      <c r="O94" s="278"/>
      <c r="P94" s="278"/>
      <c r="Q94" s="278"/>
      <c r="R94" s="278"/>
      <c r="S94" s="278"/>
      <c r="T94" s="278"/>
      <c r="U94" s="278"/>
      <c r="V94" s="278"/>
      <c r="W94" s="279"/>
      <c r="X94" s="284">
        <v>8</v>
      </c>
      <c r="Y94" s="285"/>
      <c r="Z94" s="285"/>
      <c r="AA94" s="285"/>
      <c r="AB94" s="285"/>
      <c r="AC94" s="285"/>
      <c r="AD94" s="285"/>
      <c r="AE94" s="286" t="s">
        <v>173</v>
      </c>
      <c r="AF94" s="286"/>
      <c r="AG94" s="286"/>
      <c r="AH94" s="285">
        <v>31</v>
      </c>
      <c r="AI94" s="285"/>
      <c r="AJ94" s="285"/>
      <c r="AK94" s="285"/>
      <c r="AL94" s="285"/>
      <c r="AM94" s="285"/>
      <c r="AN94" s="286" t="s">
        <v>174</v>
      </c>
      <c r="AO94" s="286"/>
      <c r="AP94" s="286"/>
      <c r="AQ94" s="133" t="s">
        <v>181</v>
      </c>
      <c r="AR94" s="119"/>
      <c r="AS94" s="117"/>
      <c r="AT94" s="117"/>
      <c r="AU94" s="117"/>
      <c r="AV94" s="117"/>
      <c r="AW94" s="117"/>
      <c r="AX94" s="117"/>
      <c r="AY94" s="117"/>
      <c r="AZ94" s="117"/>
      <c r="BA94" s="117"/>
      <c r="BB94" s="117"/>
      <c r="BC94" s="118"/>
    </row>
    <row r="95" spans="1:55" ht="19.5" customHeight="1">
      <c r="A95" s="270" t="s">
        <v>122</v>
      </c>
      <c r="B95" s="86" t="s">
        <v>126</v>
      </c>
      <c r="C95" s="273" t="s">
        <v>3</v>
      </c>
      <c r="D95" s="274"/>
      <c r="E95" s="280" t="str">
        <f>IF(E13="","",E13)</f>
        <v>000-000　北九州市小倉北区○○町１－１</v>
      </c>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1"/>
    </row>
    <row r="96" spans="1:55" ht="19.5" customHeight="1">
      <c r="A96" s="271"/>
      <c r="B96" s="87" t="s">
        <v>120</v>
      </c>
      <c r="C96" s="275" t="s">
        <v>3</v>
      </c>
      <c r="D96" s="276"/>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3"/>
    </row>
    <row r="97" spans="1:55" ht="19.5" customHeight="1">
      <c r="A97" s="271"/>
      <c r="B97" s="88" t="s">
        <v>52</v>
      </c>
      <c r="C97" s="254" t="s">
        <v>238</v>
      </c>
      <c r="D97" s="255"/>
      <c r="E97" s="255"/>
      <c r="F97" s="255"/>
      <c r="G97" s="255"/>
      <c r="H97" s="255"/>
      <c r="I97" s="255"/>
      <c r="J97" s="255"/>
      <c r="K97" s="255"/>
      <c r="L97" s="255"/>
      <c r="M97" s="255"/>
      <c r="N97" s="255"/>
      <c r="O97" s="255"/>
      <c r="P97" s="255"/>
      <c r="Q97" s="255"/>
      <c r="R97" s="255"/>
      <c r="S97" s="255"/>
      <c r="T97" s="255"/>
      <c r="U97" s="255"/>
      <c r="V97" s="255"/>
      <c r="W97" s="256"/>
      <c r="X97" s="261" t="s">
        <v>103</v>
      </c>
      <c r="Y97" s="262"/>
      <c r="Z97" s="262"/>
      <c r="AA97" s="262"/>
      <c r="AB97" s="262"/>
      <c r="AC97" s="262"/>
      <c r="AD97" s="263"/>
      <c r="AE97" s="264" t="s">
        <v>243</v>
      </c>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6"/>
    </row>
    <row r="98" spans="1:55" ht="19.5" customHeight="1">
      <c r="A98" s="271"/>
      <c r="B98" s="65" t="s">
        <v>53</v>
      </c>
      <c r="C98" s="254" t="s">
        <v>239</v>
      </c>
      <c r="D98" s="255"/>
      <c r="E98" s="255"/>
      <c r="F98" s="255"/>
      <c r="G98" s="255"/>
      <c r="H98" s="255"/>
      <c r="I98" s="255"/>
      <c r="J98" s="255"/>
      <c r="K98" s="255"/>
      <c r="L98" s="255"/>
      <c r="M98" s="255"/>
      <c r="N98" s="255"/>
      <c r="O98" s="255"/>
      <c r="P98" s="255"/>
      <c r="Q98" s="255"/>
      <c r="R98" s="255"/>
      <c r="S98" s="255"/>
      <c r="T98" s="255"/>
      <c r="U98" s="255"/>
      <c r="V98" s="255"/>
      <c r="W98" s="256"/>
      <c r="X98" s="261" t="s">
        <v>55</v>
      </c>
      <c r="Y98" s="262"/>
      <c r="Z98" s="262"/>
      <c r="AA98" s="262"/>
      <c r="AB98" s="262"/>
      <c r="AC98" s="262"/>
      <c r="AD98" s="263"/>
      <c r="AE98" s="254" t="s">
        <v>241</v>
      </c>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60"/>
    </row>
    <row r="99" spans="1:55" ht="18.75" customHeight="1" thickBot="1">
      <c r="A99" s="271"/>
      <c r="B99" s="89" t="s">
        <v>100</v>
      </c>
      <c r="C99" s="216" t="s">
        <v>240</v>
      </c>
      <c r="D99" s="217"/>
      <c r="E99" s="217"/>
      <c r="F99" s="217"/>
      <c r="G99" s="217"/>
      <c r="H99" s="217"/>
      <c r="I99" s="217"/>
      <c r="J99" s="217"/>
      <c r="K99" s="217"/>
      <c r="L99" s="217"/>
      <c r="M99" s="217"/>
      <c r="N99" s="217"/>
      <c r="O99" s="217"/>
      <c r="P99" s="217"/>
      <c r="Q99" s="217"/>
      <c r="R99" s="217"/>
      <c r="S99" s="217"/>
      <c r="T99" s="217"/>
      <c r="U99" s="217"/>
      <c r="V99" s="217"/>
      <c r="W99" s="218"/>
      <c r="X99" s="267" t="s">
        <v>56</v>
      </c>
      <c r="Y99" s="268"/>
      <c r="Z99" s="268"/>
      <c r="AA99" s="268"/>
      <c r="AB99" s="268"/>
      <c r="AC99" s="268"/>
      <c r="AD99" s="269"/>
      <c r="AE99" s="216" t="s">
        <v>242</v>
      </c>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35"/>
    </row>
    <row r="100" spans="1:55" ht="19.5" customHeight="1" thickBot="1">
      <c r="A100" s="271"/>
      <c r="B100" s="242" t="s">
        <v>141</v>
      </c>
      <c r="C100" s="243"/>
      <c r="D100" s="24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4"/>
    </row>
    <row r="101" spans="1:55" ht="19.5" customHeight="1">
      <c r="A101" s="271"/>
      <c r="B101" s="207" t="s">
        <v>52</v>
      </c>
      <c r="C101" s="245"/>
      <c r="D101" s="246"/>
      <c r="E101" s="246"/>
      <c r="F101" s="246"/>
      <c r="G101" s="246"/>
      <c r="H101" s="246"/>
      <c r="I101" s="246"/>
      <c r="J101" s="246"/>
      <c r="K101" s="246"/>
      <c r="L101" s="246"/>
      <c r="M101" s="246"/>
      <c r="N101" s="246"/>
      <c r="O101" s="246"/>
      <c r="P101" s="246"/>
      <c r="Q101" s="246"/>
      <c r="R101" s="246"/>
      <c r="S101" s="246"/>
      <c r="T101" s="246"/>
      <c r="U101" s="246"/>
      <c r="V101" s="246"/>
      <c r="W101" s="247"/>
      <c r="X101" s="248" t="s">
        <v>103</v>
      </c>
      <c r="Y101" s="249"/>
      <c r="Z101" s="249"/>
      <c r="AA101" s="249"/>
      <c r="AB101" s="249"/>
      <c r="AC101" s="249"/>
      <c r="AD101" s="250"/>
      <c r="AE101" s="251"/>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3"/>
    </row>
    <row r="102" spans="1:55" ht="20.25" customHeight="1">
      <c r="A102" s="271"/>
      <c r="B102" s="90" t="s">
        <v>53</v>
      </c>
      <c r="C102" s="254"/>
      <c r="D102" s="255"/>
      <c r="E102" s="255"/>
      <c r="F102" s="255"/>
      <c r="G102" s="255"/>
      <c r="H102" s="255"/>
      <c r="I102" s="255"/>
      <c r="J102" s="255"/>
      <c r="K102" s="255"/>
      <c r="L102" s="255"/>
      <c r="M102" s="255"/>
      <c r="N102" s="255"/>
      <c r="O102" s="255"/>
      <c r="P102" s="255"/>
      <c r="Q102" s="255"/>
      <c r="R102" s="255"/>
      <c r="S102" s="255"/>
      <c r="T102" s="255"/>
      <c r="U102" s="255"/>
      <c r="V102" s="255"/>
      <c r="W102" s="256"/>
      <c r="X102" s="257" t="s">
        <v>55</v>
      </c>
      <c r="Y102" s="258"/>
      <c r="Z102" s="258"/>
      <c r="AA102" s="258"/>
      <c r="AB102" s="258"/>
      <c r="AC102" s="258"/>
      <c r="AD102" s="259"/>
      <c r="AE102" s="254"/>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60"/>
    </row>
    <row r="103" spans="1:55" ht="19.5" customHeight="1" thickBot="1">
      <c r="A103" s="272"/>
      <c r="B103" s="58" t="s">
        <v>100</v>
      </c>
      <c r="C103" s="216"/>
      <c r="D103" s="217"/>
      <c r="E103" s="217"/>
      <c r="F103" s="217"/>
      <c r="G103" s="217"/>
      <c r="H103" s="217"/>
      <c r="I103" s="217"/>
      <c r="J103" s="217"/>
      <c r="K103" s="217"/>
      <c r="L103" s="217"/>
      <c r="M103" s="217"/>
      <c r="N103" s="217"/>
      <c r="O103" s="217"/>
      <c r="P103" s="217"/>
      <c r="Q103" s="217"/>
      <c r="R103" s="217"/>
      <c r="S103" s="217"/>
      <c r="T103" s="217"/>
      <c r="U103" s="217"/>
      <c r="V103" s="217"/>
      <c r="W103" s="218"/>
      <c r="X103" s="232" t="s">
        <v>56</v>
      </c>
      <c r="Y103" s="233"/>
      <c r="Z103" s="233"/>
      <c r="AA103" s="233"/>
      <c r="AB103" s="233"/>
      <c r="AC103" s="233"/>
      <c r="AD103" s="234"/>
      <c r="AE103" s="216"/>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7"/>
      <c r="BA103" s="217"/>
      <c r="BB103" s="217"/>
      <c r="BC103" s="235"/>
    </row>
    <row r="104" spans="1:55" ht="19.5" customHeight="1" thickBot="1">
      <c r="A104" s="236" t="s">
        <v>147</v>
      </c>
      <c r="B104" s="237"/>
      <c r="C104" s="238"/>
      <c r="D104" s="239"/>
      <c r="E104" s="239"/>
      <c r="F104" s="239"/>
      <c r="G104" s="239"/>
      <c r="H104" s="239"/>
      <c r="I104" s="239"/>
      <c r="J104" s="239"/>
      <c r="K104" s="239"/>
      <c r="L104" s="239"/>
      <c r="M104" s="239"/>
      <c r="N104" s="239"/>
      <c r="O104" s="239"/>
      <c r="P104" s="239"/>
      <c r="Q104" s="239"/>
      <c r="R104" s="239"/>
      <c r="S104" s="239"/>
      <c r="T104" s="239"/>
      <c r="U104" s="239"/>
      <c r="V104" s="239"/>
      <c r="W104" s="240"/>
      <c r="X104" s="238"/>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39"/>
      <c r="BC104" s="241"/>
    </row>
    <row r="105" spans="1:55" ht="16.5">
      <c r="A105" s="219" t="s">
        <v>152</v>
      </c>
      <c r="B105" s="222" t="s">
        <v>151</v>
      </c>
      <c r="C105" s="223"/>
      <c r="D105" s="223"/>
      <c r="E105" s="223"/>
      <c r="F105" s="223"/>
      <c r="G105" s="223"/>
      <c r="H105" s="223"/>
      <c r="I105" s="223"/>
      <c r="J105" s="223"/>
      <c r="K105" s="224" t="s">
        <v>61</v>
      </c>
      <c r="L105" s="224"/>
      <c r="M105" s="224"/>
      <c r="N105" s="224"/>
      <c r="O105" s="225" t="s">
        <v>131</v>
      </c>
      <c r="P105" s="225"/>
      <c r="Q105" s="225"/>
      <c r="R105" s="225"/>
      <c r="S105" s="225"/>
      <c r="T105" s="225"/>
      <c r="U105" s="225"/>
      <c r="V105" s="225"/>
      <c r="W105" s="225"/>
      <c r="X105" s="225"/>
      <c r="Y105" s="225"/>
      <c r="Z105" s="225"/>
      <c r="AA105" s="225"/>
      <c r="AB105" s="225"/>
      <c r="AC105" s="225"/>
      <c r="AD105" s="225"/>
      <c r="AE105" s="38"/>
      <c r="AF105" s="38"/>
      <c r="AG105" s="38"/>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7"/>
    </row>
    <row r="106" spans="1:55" ht="16.5">
      <c r="A106" s="220"/>
      <c r="B106" s="129" t="s">
        <v>129</v>
      </c>
      <c r="C106" s="228" t="s">
        <v>125</v>
      </c>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9"/>
    </row>
    <row r="107" spans="1:55" ht="13.5" customHeight="1" thickBot="1">
      <c r="A107" s="221"/>
      <c r="B107" s="52"/>
      <c r="C107" s="230" t="s">
        <v>142</v>
      </c>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1"/>
    </row>
    <row r="108" spans="1:55" ht="16.5">
      <c r="A108" s="123" t="s">
        <v>134</v>
      </c>
      <c r="B108" s="124" t="s">
        <v>136</v>
      </c>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5"/>
      <c r="AG108" s="125"/>
      <c r="AH108" s="125"/>
      <c r="AI108" s="125"/>
      <c r="AJ108" s="125"/>
      <c r="AK108" s="125"/>
      <c r="AL108" s="125"/>
      <c r="AM108" s="99"/>
      <c r="AN108" s="99"/>
      <c r="AO108" s="99"/>
      <c r="AP108" s="99"/>
      <c r="AQ108" s="99"/>
      <c r="AR108" s="99"/>
      <c r="AS108" s="99"/>
      <c r="AT108" s="99"/>
      <c r="AU108" s="99"/>
      <c r="AV108" s="99"/>
      <c r="AW108" s="99"/>
      <c r="AX108" s="99"/>
      <c r="AY108" s="99"/>
      <c r="AZ108" s="99"/>
      <c r="BA108" s="99"/>
      <c r="BB108" s="99"/>
      <c r="BC108" s="99"/>
    </row>
    <row r="109" spans="1:55" ht="16.5">
      <c r="A109" s="126" t="s">
        <v>135</v>
      </c>
      <c r="B109" s="126" t="s">
        <v>163</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8"/>
      <c r="AG109" s="128"/>
      <c r="AH109" s="128"/>
      <c r="AI109" s="128"/>
      <c r="AJ109" s="128"/>
      <c r="AK109" s="128"/>
      <c r="AL109" s="128"/>
      <c r="AM109" s="100"/>
      <c r="AN109" s="100"/>
      <c r="AO109" s="100"/>
      <c r="AP109" s="100"/>
      <c r="AQ109" s="100"/>
      <c r="AR109" s="100"/>
      <c r="AS109" s="100"/>
      <c r="AT109" s="100"/>
      <c r="AU109" s="100"/>
      <c r="AV109" s="100"/>
      <c r="AW109" s="100"/>
      <c r="AX109" s="100"/>
      <c r="AY109" s="100"/>
      <c r="AZ109" s="100"/>
      <c r="BA109" s="100"/>
      <c r="BB109" s="100"/>
      <c r="BC109" s="100"/>
    </row>
    <row r="110" spans="1:55" ht="16.5">
      <c r="A110" s="101"/>
      <c r="B110" s="101" t="s">
        <v>164</v>
      </c>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2"/>
      <c r="AG110" s="102"/>
      <c r="AH110" s="102"/>
      <c r="AI110" s="102"/>
      <c r="AJ110" s="102"/>
      <c r="AK110" s="102"/>
      <c r="AL110" s="102"/>
      <c r="AM110" s="101"/>
      <c r="AN110" s="101"/>
      <c r="AO110" s="101"/>
      <c r="AP110" s="101"/>
      <c r="AQ110" s="101"/>
      <c r="AR110" s="101"/>
      <c r="AS110" s="101"/>
      <c r="AT110" s="101"/>
      <c r="AU110" s="101"/>
      <c r="AV110" s="101"/>
      <c r="AW110" s="101"/>
      <c r="AX110" s="101"/>
      <c r="AY110" s="101"/>
      <c r="AZ110" s="101"/>
      <c r="BA110" s="101"/>
      <c r="BB110" s="101"/>
      <c r="BC110" s="101"/>
    </row>
    <row r="113" spans="1:55" ht="18">
      <c r="A113" s="107"/>
      <c r="B113" s="108" t="s">
        <v>165</v>
      </c>
      <c r="C113" s="108"/>
      <c r="D113" s="108" t="s">
        <v>193</v>
      </c>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9"/>
      <c r="AD113" s="109"/>
      <c r="AE113" s="109"/>
      <c r="AF113" s="109"/>
      <c r="AG113" s="109"/>
      <c r="AH113" s="110"/>
      <c r="AI113" s="110"/>
      <c r="AJ113" s="110"/>
      <c r="AK113" s="110"/>
      <c r="AL113" s="110"/>
      <c r="AM113" s="110"/>
      <c r="AN113" s="110"/>
      <c r="AO113" s="110"/>
      <c r="AP113" s="110"/>
      <c r="AQ113" s="110"/>
      <c r="AR113" s="110"/>
      <c r="AS113" s="110"/>
      <c r="AT113" s="110"/>
      <c r="AU113" s="110"/>
      <c r="AV113" s="110"/>
      <c r="AW113" s="110"/>
      <c r="AX113" s="110"/>
      <c r="AY113" s="110"/>
      <c r="AZ113" s="110"/>
      <c r="BA113" s="110"/>
      <c r="BB113" s="110"/>
      <c r="BC113" s="111"/>
    </row>
    <row r="114" spans="1:55" ht="18">
      <c r="A114" s="112"/>
      <c r="B114" s="113"/>
      <c r="C114" s="113"/>
      <c r="D114" s="113" t="s">
        <v>192</v>
      </c>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4"/>
      <c r="AD114" s="114"/>
      <c r="AE114" s="114"/>
      <c r="AF114" s="114"/>
      <c r="AG114" s="114"/>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6"/>
    </row>
  </sheetData>
  <sheetProtection formatCells="0" insertHyperlinks="0" selectLockedCells="1"/>
  <mergeCells count="273">
    <mergeCell ref="A105:A107"/>
    <mergeCell ref="B105:J105"/>
    <mergeCell ref="K105:N105"/>
    <mergeCell ref="O105:AD105"/>
    <mergeCell ref="AH105:BC105"/>
    <mergeCell ref="C106:BC106"/>
    <mergeCell ref="C107:BC107"/>
    <mergeCell ref="C103:W103"/>
    <mergeCell ref="X103:AD103"/>
    <mergeCell ref="AE103:BC103"/>
    <mergeCell ref="A104:B104"/>
    <mergeCell ref="C104:W104"/>
    <mergeCell ref="X104:BC104"/>
    <mergeCell ref="B100:BC100"/>
    <mergeCell ref="C101:W101"/>
    <mergeCell ref="X101:AD101"/>
    <mergeCell ref="AE101:BC101"/>
    <mergeCell ref="C102:W102"/>
    <mergeCell ref="X102:AD102"/>
    <mergeCell ref="AE102:BC102"/>
    <mergeCell ref="C98:W98"/>
    <mergeCell ref="X98:AD98"/>
    <mergeCell ref="AE98:BC98"/>
    <mergeCell ref="C99:W99"/>
    <mergeCell ref="X99:AD99"/>
    <mergeCell ref="AE99:BC99"/>
    <mergeCell ref="AH94:AM94"/>
    <mergeCell ref="AN94:AP94"/>
    <mergeCell ref="A95:A103"/>
    <mergeCell ref="C95:D95"/>
    <mergeCell ref="E95:BC95"/>
    <mergeCell ref="C96:D96"/>
    <mergeCell ref="E96:BC96"/>
    <mergeCell ref="C97:W97"/>
    <mergeCell ref="X97:AD97"/>
    <mergeCell ref="AE97:BC97"/>
    <mergeCell ref="D94:E94"/>
    <mergeCell ref="F94:H94"/>
    <mergeCell ref="I94:J94"/>
    <mergeCell ref="L94:W94"/>
    <mergeCell ref="X94:AD94"/>
    <mergeCell ref="AE94:AG94"/>
    <mergeCell ref="AK91:BB91"/>
    <mergeCell ref="C92:T92"/>
    <mergeCell ref="U92:W92"/>
    <mergeCell ref="Y92:Z92"/>
    <mergeCell ref="AB92:BC92"/>
    <mergeCell ref="C93:W93"/>
    <mergeCell ref="B87:B88"/>
    <mergeCell ref="C87:BC90"/>
    <mergeCell ref="B89:B90"/>
    <mergeCell ref="A91:A94"/>
    <mergeCell ref="D91:E91"/>
    <mergeCell ref="G91:N91"/>
    <mergeCell ref="P91:Q91"/>
    <mergeCell ref="S91:Z91"/>
    <mergeCell ref="AB91:AC91"/>
    <mergeCell ref="AE91:AI91"/>
    <mergeCell ref="AQ85:BC85"/>
    <mergeCell ref="D86:E86"/>
    <mergeCell ref="F86:H86"/>
    <mergeCell ref="I86:J86"/>
    <mergeCell ref="L86:V86"/>
    <mergeCell ref="W86:AE86"/>
    <mergeCell ref="AG86:AI86"/>
    <mergeCell ref="AJ86:AK86"/>
    <mergeCell ref="AM86:AO86"/>
    <mergeCell ref="AQ86:BC86"/>
    <mergeCell ref="AM84:AO84"/>
    <mergeCell ref="AQ84:BC84"/>
    <mergeCell ref="D85:E85"/>
    <mergeCell ref="F85:H85"/>
    <mergeCell ref="I85:J85"/>
    <mergeCell ref="L85:V85"/>
    <mergeCell ref="W85:AE85"/>
    <mergeCell ref="AG85:AI85"/>
    <mergeCell ref="AJ85:AK85"/>
    <mergeCell ref="AM85:AO85"/>
    <mergeCell ref="AL83:AO83"/>
    <mergeCell ref="AS83:AU83"/>
    <mergeCell ref="AW83:BC83"/>
    <mergeCell ref="D84:E84"/>
    <mergeCell ref="F84:H84"/>
    <mergeCell ref="I84:J84"/>
    <mergeCell ref="L84:V84"/>
    <mergeCell ref="W84:AE84"/>
    <mergeCell ref="AG84:AI84"/>
    <mergeCell ref="AJ84:AK84"/>
    <mergeCell ref="AJ82:AK82"/>
    <mergeCell ref="AM82:AO82"/>
    <mergeCell ref="AQ82:BC82"/>
    <mergeCell ref="D83:E83"/>
    <mergeCell ref="F83:H83"/>
    <mergeCell ref="I83:J83"/>
    <mergeCell ref="L83:V83"/>
    <mergeCell ref="W83:AE83"/>
    <mergeCell ref="AG83:AI83"/>
    <mergeCell ref="AJ83:AK83"/>
    <mergeCell ref="B76:B77"/>
    <mergeCell ref="C76:BC80"/>
    <mergeCell ref="A81:A90"/>
    <mergeCell ref="C81:BC81"/>
    <mergeCell ref="D82:E82"/>
    <mergeCell ref="F82:H82"/>
    <mergeCell ref="I82:J82"/>
    <mergeCell ref="L82:V82"/>
    <mergeCell ref="W82:AE82"/>
    <mergeCell ref="AG82:AI82"/>
    <mergeCell ref="D75:E75"/>
    <mergeCell ref="G75:N75"/>
    <mergeCell ref="P75:Q75"/>
    <mergeCell ref="S75:AD75"/>
    <mergeCell ref="AF75:AG75"/>
    <mergeCell ref="AI75:BC75"/>
    <mergeCell ref="B67:B73"/>
    <mergeCell ref="C69:BC73"/>
    <mergeCell ref="D74:E74"/>
    <mergeCell ref="G74:I74"/>
    <mergeCell ref="L74:M74"/>
    <mergeCell ref="O74:S74"/>
    <mergeCell ref="U74:V74"/>
    <mergeCell ref="X74:AB74"/>
    <mergeCell ref="AD74:AY74"/>
    <mergeCell ref="AE65:BC65"/>
    <mergeCell ref="C66:F66"/>
    <mergeCell ref="G66:H66"/>
    <mergeCell ref="J66:K66"/>
    <mergeCell ref="M66:S66"/>
    <mergeCell ref="U66:V66"/>
    <mergeCell ref="X66:AD66"/>
    <mergeCell ref="AE66:BC66"/>
    <mergeCell ref="AE64:AF64"/>
    <mergeCell ref="AH64:AN64"/>
    <mergeCell ref="AP64:AQ64"/>
    <mergeCell ref="AS64:BC64"/>
    <mergeCell ref="C65:F65"/>
    <mergeCell ref="G65:H65"/>
    <mergeCell ref="J65:K65"/>
    <mergeCell ref="M65:S65"/>
    <mergeCell ref="U65:V65"/>
    <mergeCell ref="X65:AD65"/>
    <mergeCell ref="C64:F64"/>
    <mergeCell ref="G64:H64"/>
    <mergeCell ref="J64:K64"/>
    <mergeCell ref="M64:S64"/>
    <mergeCell ref="U64:V64"/>
    <mergeCell ref="X64:AC64"/>
    <mergeCell ref="Z61:AA61"/>
    <mergeCell ref="AC61:BC61"/>
    <mergeCell ref="B62:B63"/>
    <mergeCell ref="D62:E62"/>
    <mergeCell ref="G62:O62"/>
    <mergeCell ref="Q62:R62"/>
    <mergeCell ref="T62:AG62"/>
    <mergeCell ref="AI62:AJ62"/>
    <mergeCell ref="AL62:BC62"/>
    <mergeCell ref="D63:E63"/>
    <mergeCell ref="C55:BC55"/>
    <mergeCell ref="C56:BC56"/>
    <mergeCell ref="C57:BC57"/>
    <mergeCell ref="A60:B60"/>
    <mergeCell ref="C60:BC60"/>
    <mergeCell ref="A61:A80"/>
    <mergeCell ref="D61:E61"/>
    <mergeCell ref="G61:L61"/>
    <mergeCell ref="N61:O61"/>
    <mergeCell ref="Q61:X61"/>
    <mergeCell ref="C53:I53"/>
    <mergeCell ref="J53:S53"/>
    <mergeCell ref="T53:BC53"/>
    <mergeCell ref="C54:L54"/>
    <mergeCell ref="M54:O54"/>
    <mergeCell ref="P54:Y54"/>
    <mergeCell ref="Z54:AD54"/>
    <mergeCell ref="AE54:AG54"/>
    <mergeCell ref="AH54:AJ54"/>
    <mergeCell ref="AK54:BC54"/>
    <mergeCell ref="C51:I51"/>
    <mergeCell ref="J51:S51"/>
    <mergeCell ref="T51:BC51"/>
    <mergeCell ref="C52:I52"/>
    <mergeCell ref="J52:S52"/>
    <mergeCell ref="T52:BC52"/>
    <mergeCell ref="C49:I49"/>
    <mergeCell ref="J49:S49"/>
    <mergeCell ref="C50:I50"/>
    <mergeCell ref="J50:S50"/>
    <mergeCell ref="T49:BC50"/>
    <mergeCell ref="C47:I47"/>
    <mergeCell ref="J47:S47"/>
    <mergeCell ref="T47:BC47"/>
    <mergeCell ref="C48:I48"/>
    <mergeCell ref="J48:S48"/>
    <mergeCell ref="T48:BC48"/>
    <mergeCell ref="C45:I45"/>
    <mergeCell ref="J45:S45"/>
    <mergeCell ref="T45:BC45"/>
    <mergeCell ref="C46:I46"/>
    <mergeCell ref="J46:S46"/>
    <mergeCell ref="T46:BC46"/>
    <mergeCell ref="B42:B53"/>
    <mergeCell ref="C42:I42"/>
    <mergeCell ref="J42:S42"/>
    <mergeCell ref="T42:BC42"/>
    <mergeCell ref="C43:I43"/>
    <mergeCell ref="J43:S43"/>
    <mergeCell ref="T43:BC43"/>
    <mergeCell ref="C44:I44"/>
    <mergeCell ref="J44:S44"/>
    <mergeCell ref="T44:BC44"/>
    <mergeCell ref="L41:P41"/>
    <mergeCell ref="R41:S41"/>
    <mergeCell ref="U41:Y41"/>
    <mergeCell ref="AA41:AB41"/>
    <mergeCell ref="AD41:AG41"/>
    <mergeCell ref="AM41:BB41"/>
    <mergeCell ref="C39:BC39"/>
    <mergeCell ref="B40:B41"/>
    <mergeCell ref="C40:D40"/>
    <mergeCell ref="E40:G40"/>
    <mergeCell ref="H40:I40"/>
    <mergeCell ref="J40:M40"/>
    <mergeCell ref="AN40:AO40"/>
    <mergeCell ref="AR40:BC40"/>
    <mergeCell ref="C41:G41"/>
    <mergeCell ref="I41:J41"/>
    <mergeCell ref="U37:X37"/>
    <mergeCell ref="AA37:AD37"/>
    <mergeCell ref="AN37:AO37"/>
    <mergeCell ref="AR37:BC37"/>
    <mergeCell ref="C38:F38"/>
    <mergeCell ref="G38:J38"/>
    <mergeCell ref="M38:P38"/>
    <mergeCell ref="U38:X38"/>
    <mergeCell ref="AA38:AD38"/>
    <mergeCell ref="A27:B27"/>
    <mergeCell ref="C27:BC27"/>
    <mergeCell ref="A28:A57"/>
    <mergeCell ref="C28:BC28"/>
    <mergeCell ref="B29:B36"/>
    <mergeCell ref="C29:BC36"/>
    <mergeCell ref="B37:B39"/>
    <mergeCell ref="C37:F37"/>
    <mergeCell ref="G37:J37"/>
    <mergeCell ref="M37:P37"/>
    <mergeCell ref="AZ15:BC15"/>
    <mergeCell ref="C16:BC16"/>
    <mergeCell ref="C17:W17"/>
    <mergeCell ref="X17:AE17"/>
    <mergeCell ref="AF17:BC17"/>
    <mergeCell ref="B18:B20"/>
    <mergeCell ref="C18:BC26"/>
    <mergeCell ref="B21:B26"/>
    <mergeCell ref="E13:BC13"/>
    <mergeCell ref="C14:W14"/>
    <mergeCell ref="X14:AE14"/>
    <mergeCell ref="AF14:BC14"/>
    <mergeCell ref="C15:W15"/>
    <mergeCell ref="X15:AE15"/>
    <mergeCell ref="AF15:AI15"/>
    <mergeCell ref="AJ15:AL15"/>
    <mergeCell ref="AM15:AS15"/>
    <mergeCell ref="AT15:AY15"/>
    <mergeCell ref="A2:BC2"/>
    <mergeCell ref="A3:A26"/>
    <mergeCell ref="C3:G3"/>
    <mergeCell ref="H3:BC3"/>
    <mergeCell ref="C4:BC4"/>
    <mergeCell ref="C5:BC5"/>
    <mergeCell ref="B6:B12"/>
    <mergeCell ref="C6:AI12"/>
    <mergeCell ref="AJ6:BC12"/>
    <mergeCell ref="C13:D13"/>
  </mergeCells>
  <conditionalFormatting sqref="AD64 AO64 W66:X66 T64:T66">
    <cfRule type="expression" priority="84" dxfId="3" stopIfTrue="1">
      <formula>AND('記入例'!$J$62="",'記入例'!$S$62="",'記入例'!$AD$62="",'記入例'!$AO$62="",'記入例'!$J$64="",'記入例'!$S$64="",'記入例'!$J$65="",'記入例'!$S$65="")</formula>
    </cfRule>
  </conditionalFormatting>
  <conditionalFormatting sqref="C4:BC5 E13 AF15:AI15 AT15 C17:W17 AF17:BC17 H3">
    <cfRule type="containsBlanks" priority="88" dxfId="3" stopIfTrue="1">
      <formula>LEN(TRIM('記入例'!C3))=0</formula>
    </cfRule>
  </conditionalFormatting>
  <conditionalFormatting sqref="C6">
    <cfRule type="expression" priority="82" dxfId="3" stopIfTrue="1">
      <formula>AND('記入例'!$C$6:$AI$12="")</formula>
    </cfRule>
  </conditionalFormatting>
  <conditionalFormatting sqref="C18">
    <cfRule type="expression" priority="81" dxfId="3" stopIfTrue="1">
      <formula>AND('記入例'!$C$18:$BC$24="")</formula>
    </cfRule>
  </conditionalFormatting>
  <conditionalFormatting sqref="AF14:BC14">
    <cfRule type="containsBlanks" priority="87" dxfId="3" stopIfTrue="1">
      <formula>LEN(TRIM('記入例'!AF14))=0</formula>
    </cfRule>
  </conditionalFormatting>
  <conditionalFormatting sqref="C3">
    <cfRule type="containsBlanks" priority="86" dxfId="3" stopIfTrue="1">
      <formula>LEN(TRIM('記入例'!C3))=0</formula>
    </cfRule>
  </conditionalFormatting>
  <conditionalFormatting sqref="C28">
    <cfRule type="expression" priority="83" dxfId="3" stopIfTrue="1">
      <formula>AND('記入例'!C28="",'記入例'!A2:BA8="")</formula>
    </cfRule>
  </conditionalFormatting>
  <conditionalFormatting sqref="AN40:AO40">
    <cfRule type="expression" priority="80" dxfId="3" stopIfTrue="1">
      <formula>AND(記入例!#REF!="",'記入例'!AN40="")</formula>
    </cfRule>
  </conditionalFormatting>
  <conditionalFormatting sqref="I66">
    <cfRule type="expression" priority="79" dxfId="3" stopIfTrue="1">
      <formula>AND('記入例'!$J$62="",'記入例'!$S$62="",'記入例'!$AD$62="",'記入例'!$AO$62="",'記入例'!$J$64="",'記入例'!$S$64="",'記入例'!$J$65="",'記入例'!$S$65="")</formula>
    </cfRule>
  </conditionalFormatting>
  <conditionalFormatting sqref="I64:I65">
    <cfRule type="expression" priority="78" dxfId="3" stopIfTrue="1">
      <formula>AND('記入例'!$J$62="",'記入例'!$S$62="",'記入例'!$AD$62="",'記入例'!$AO$62="",'記入例'!$J$64="",'記入例'!$S$64="",'記入例'!$J$65="",'記入例'!$S$65="")</formula>
    </cfRule>
  </conditionalFormatting>
  <conditionalFormatting sqref="AE65">
    <cfRule type="expression" priority="77" dxfId="3" stopIfTrue="1">
      <formula>AND('記入例'!$J$62="",'記入例'!$S$62="",'記入例'!$AD$62="",'記入例'!$AO$62="",'記入例'!$J$64="",'記入例'!$S$64="",'記入例'!$J$65="",'記入例'!$S$65="")</formula>
    </cfRule>
  </conditionalFormatting>
  <conditionalFormatting sqref="AE65">
    <cfRule type="expression" priority="76" dxfId="3" stopIfTrue="1">
      <formula>AND('記入例'!$J$62="",'記入例'!$S$62="",'記入例'!$AD$62="",'記入例'!$AO$62="",'記入例'!$J$64="",'記入例'!$S$64="",'記入例'!$J$65="",'記入例'!$S$65="")</formula>
    </cfRule>
  </conditionalFormatting>
  <conditionalFormatting sqref="AE65">
    <cfRule type="expression" priority="75" dxfId="3" stopIfTrue="1">
      <formula>AND('記入例'!$J$62="",'記入例'!$S$62="",'記入例'!$AD$62="",'記入例'!$AO$62="",'記入例'!$J$64="",'記入例'!$S$64="",'記入例'!$J$65="",'記入例'!$S$65="")</formula>
    </cfRule>
  </conditionalFormatting>
  <conditionalFormatting sqref="AE65">
    <cfRule type="expression" priority="74" dxfId="3" stopIfTrue="1">
      <formula>AND('記入例'!$J$62="",'記入例'!$S$62="",'記入例'!$AD$62="",'記入例'!$AO$62="",'記入例'!$J$64="",'記入例'!$S$64="",'記入例'!$J$65="",'記入例'!$S$65="")</formula>
    </cfRule>
  </conditionalFormatting>
  <conditionalFormatting sqref="T65">
    <cfRule type="expression" priority="73" dxfId="3" stopIfTrue="1">
      <formula>AND('記入例'!$J$62="",'記入例'!$S$62="",'記入例'!$AD$62="",'記入例'!$AO$62="",'記入例'!$J$64="",'記入例'!$S$64="",'記入例'!$J$65="",'記入例'!$S$65="")</formula>
    </cfRule>
  </conditionalFormatting>
  <conditionalFormatting sqref="X65">
    <cfRule type="expression" priority="72" dxfId="3" stopIfTrue="1">
      <formula>AND('記入例'!$J$62="",'記入例'!$S$62="",'記入例'!$AD$62="",'記入例'!$AO$62="",'記入例'!$J$64="",'記入例'!$S$64="",'記入例'!$J$65="",'記入例'!$S$65="")</formula>
    </cfRule>
  </conditionalFormatting>
  <conditionalFormatting sqref="AE65">
    <cfRule type="expression" priority="71" dxfId="3" stopIfTrue="1">
      <formula>AND('記入例'!$J$62="",'記入例'!$S$62="",'記入例'!$AD$62="",'記入例'!$AO$62="",'記入例'!$J$64="",'記入例'!$S$64="",'記入例'!$J$65="",'記入例'!$S$65="")</formula>
    </cfRule>
  </conditionalFormatting>
  <conditionalFormatting sqref="W65">
    <cfRule type="expression" priority="70" dxfId="3" stopIfTrue="1">
      <formula>AND('記入例'!$J$62="",'記入例'!$S$62="",'記入例'!$AD$62="",'記入例'!$AO$62="",'記入例'!$J$64="",'記入例'!$S$64="",'記入例'!$J$65="",'記入例'!$S$65="")</formula>
    </cfRule>
  </conditionalFormatting>
  <conditionalFormatting sqref="D61:E61">
    <cfRule type="expression" priority="68" dxfId="3" stopIfTrue="1">
      <formula>AND('記入例'!D61="",'記入例'!N61="",'記入例'!Z61="",'記入例'!D62="",'記入例'!Q62="",'記入例'!AI62="",'記入例'!D63="")</formula>
    </cfRule>
  </conditionalFormatting>
  <conditionalFormatting sqref="C92:T92">
    <cfRule type="expression" priority="89" dxfId="3" stopIfTrue="1">
      <formula>AND('記入例'!$C$92="",'記入例'!$Y$92="")</formula>
    </cfRule>
  </conditionalFormatting>
  <conditionalFormatting sqref="C29">
    <cfRule type="expression" priority="85" dxfId="3" stopIfTrue="1">
      <formula>AND('記入例'!$C$28="",'記入例'!$C$29:$BC$36="")</formula>
    </cfRule>
  </conditionalFormatting>
  <conditionalFormatting sqref="C57:BC57">
    <cfRule type="containsBlanks" priority="69" dxfId="3" stopIfTrue="1">
      <formula>LEN(TRIM('記入例'!C57))=0</formula>
    </cfRule>
  </conditionalFormatting>
  <conditionalFormatting sqref="N61:O61">
    <cfRule type="expression" priority="67" dxfId="3" stopIfTrue="1">
      <formula>AND(記入例!#REF!="",'記入例'!N61="",'記入例'!Z61="",記入例!#REF!="",'記入例'!Q62="",'記入例'!AI62="",記入例!#REF!="")</formula>
    </cfRule>
  </conditionalFormatting>
  <conditionalFormatting sqref="Z61:AA61">
    <cfRule type="expression" priority="66" dxfId="3" stopIfTrue="1">
      <formula>AND(記入例!#REF!="",記入例!#REF!="",'記入例'!Z61="",記入例!#REF!="",記入例!#REF!="",'記入例'!AI62="",記入例!#REF!="")</formula>
    </cfRule>
  </conditionalFormatting>
  <conditionalFormatting sqref="D62:E62">
    <cfRule type="expression" priority="65" dxfId="3" stopIfTrue="1">
      <formula>AND(記入例!#REF!="",記入例!#REF!="",記入例!#REF!="",'記入例'!D62="",'記入例'!Q62="",'記入例'!AI62="",'記入例'!D63="")</formula>
    </cfRule>
  </conditionalFormatting>
  <conditionalFormatting sqref="Q62:R62">
    <cfRule type="expression" priority="64" dxfId="3" stopIfTrue="1">
      <formula>AND(記入例!#REF!="",記入例!#REF!="",記入例!#REF!="",記入例!#REF!="",'記入例'!Q62="",'記入例'!AI62="",記入例!#REF!="")</formula>
    </cfRule>
  </conditionalFormatting>
  <conditionalFormatting sqref="J66:K66">
    <cfRule type="expression" priority="63" dxfId="3" stopIfTrue="1">
      <formula>IF(OR(記入例!#REF!&lt;&gt;"",記入例!#REF!&lt;&gt;""),IF('記入例'!J66="",'記入例'!U66=""))</formula>
    </cfRule>
  </conditionalFormatting>
  <conditionalFormatting sqref="U66:V66">
    <cfRule type="expression" priority="62" dxfId="3" stopIfTrue="1">
      <formula>IF(OR(記入例!#REF!&lt;&gt;"",記入例!#REF!&lt;&gt;""),IF(記入例!#REF!="",'記入例'!U66=""))</formula>
    </cfRule>
  </conditionalFormatting>
  <conditionalFormatting sqref="D74:E74">
    <cfRule type="expression" priority="61" dxfId="3" stopIfTrue="1">
      <formula>AND('記入例'!D74="",'記入例'!L74="",'記入例'!U74="",'記入例'!AD74="")</formula>
    </cfRule>
  </conditionalFormatting>
  <conditionalFormatting sqref="L74:M74">
    <cfRule type="expression" priority="60" dxfId="3" stopIfTrue="1">
      <formula>AND(記入例!#REF!="",'記入例'!L74="",'記入例'!U74="",'記入例'!AD74="")</formula>
    </cfRule>
  </conditionalFormatting>
  <conditionalFormatting sqref="U74:V74">
    <cfRule type="expression" priority="59" dxfId="3" stopIfTrue="1">
      <formula>AND(記入例!#REF!="",記入例!#REF!="",'記入例'!U74="",'記入例'!AD74="")</formula>
    </cfRule>
  </conditionalFormatting>
  <conditionalFormatting sqref="D75:E75">
    <cfRule type="expression" priority="58" dxfId="3" stopIfTrue="1">
      <formula>IF(OR(記入例!#REF!="●",記入例!#REF!="●",記入例!#REF!&lt;&gt;""),AND('記入例'!D75="",'記入例'!P75="",'記入例'!AF75=""))</formula>
    </cfRule>
  </conditionalFormatting>
  <conditionalFormatting sqref="P75:Q75">
    <cfRule type="expression" priority="57" dxfId="3" stopIfTrue="1">
      <formula>IF(OR(記入例!#REF!="●",記入例!#REF!="●",記入例!#REF!&lt;&gt;""),AND(記入例!#REF!="",'記入例'!P75="",'記入例'!AF75=""))</formula>
    </cfRule>
  </conditionalFormatting>
  <conditionalFormatting sqref="AF75:AG75">
    <cfRule type="expression" priority="56" dxfId="3" stopIfTrue="1">
      <formula>IF(OR(記入例!#REF!="●",記入例!#REF!="●",記入例!#REF!&lt;&gt;""),AND(記入例!#REF!="",記入例!#REF!="",'記入例'!AF75=""))</formula>
    </cfRule>
  </conditionalFormatting>
  <conditionalFormatting sqref="P91:Q91">
    <cfRule type="expression" priority="55" dxfId="3" stopIfTrue="1">
      <formula>AND(記入例!#REF!="",'記入例'!P91="",'記入例'!AB91="",'記入例'!AK91="")</formula>
    </cfRule>
  </conditionalFormatting>
  <conditionalFormatting sqref="AB91:AC91">
    <cfRule type="expression" priority="54" dxfId="3" stopIfTrue="1">
      <formula>AND(記入例!#REF!="",記入例!#REF!="",'記入例'!AB91="",'記入例'!AK91="")</formula>
    </cfRule>
  </conditionalFormatting>
  <conditionalFormatting sqref="D91:E91">
    <cfRule type="expression" priority="53" dxfId="3" stopIfTrue="1">
      <formula>AND('記入例'!D91="",'記入例'!P91="",'記入例'!AB91="",'記入例'!AK91="")</formula>
    </cfRule>
  </conditionalFormatting>
  <conditionalFormatting sqref="C54:L54">
    <cfRule type="expression" priority="52" dxfId="3" stopIfTrue="1">
      <formula>AND('記入例'!C54="",'記入例'!P54="",'記入例'!AE54="")</formula>
    </cfRule>
  </conditionalFormatting>
  <conditionalFormatting sqref="P54:Y54">
    <cfRule type="expression" priority="51" dxfId="3" stopIfTrue="1">
      <formula>AND(記入例!#REF!="",'記入例'!P54="",'記入例'!AE54="")</formula>
    </cfRule>
  </conditionalFormatting>
  <conditionalFormatting sqref="AG83:AI83">
    <cfRule type="expression" priority="50" dxfId="3" stopIfTrue="1">
      <formula>AND('記入例'!AG83="可",'記入例'!AL83="不可",'記入例'!AS83="無")</formula>
    </cfRule>
  </conditionalFormatting>
  <conditionalFormatting sqref="AL83:AO83">
    <cfRule type="expression" priority="49" dxfId="3" stopIfTrue="1">
      <formula>AND(記入例!#REF!="可",'記入例'!AL83="不可",'記入例'!AS83="無")</formula>
    </cfRule>
  </conditionalFormatting>
  <conditionalFormatting sqref="AS83:AU83">
    <cfRule type="expression" priority="48" dxfId="3" stopIfTrue="1">
      <formula>AND(記入例!#REF!="可",記入例!#REF!="不可",'記入例'!AS83="無")</formula>
    </cfRule>
  </conditionalFormatting>
  <conditionalFormatting sqref="D83:E83">
    <cfRule type="expression" priority="47" dxfId="3" stopIfTrue="1">
      <formula>AND('記入例'!D83="有",'記入例'!I83="無")</formula>
    </cfRule>
  </conditionalFormatting>
  <conditionalFormatting sqref="I83:J83">
    <cfRule type="expression" priority="46" dxfId="3" stopIfTrue="1">
      <formula>AND(記入例!#REF!="有",'記入例'!I83="無")</formula>
    </cfRule>
  </conditionalFormatting>
  <conditionalFormatting sqref="D82:E82">
    <cfRule type="expression" priority="45" dxfId="3" stopIfTrue="1">
      <formula>AND('記入例'!D82="有",'記入例'!I82="無")</formula>
    </cfRule>
  </conditionalFormatting>
  <conditionalFormatting sqref="I82:J82">
    <cfRule type="expression" priority="44" dxfId="3" stopIfTrue="1">
      <formula>AND(記入例!#REF!="有",'記入例'!I82="無")</formula>
    </cfRule>
  </conditionalFormatting>
  <conditionalFormatting sqref="D84:E84">
    <cfRule type="expression" priority="43" dxfId="3" stopIfTrue="1">
      <formula>AND('記入例'!D84="有",'記入例'!I84="無")</formula>
    </cfRule>
  </conditionalFormatting>
  <conditionalFormatting sqref="I84:J84">
    <cfRule type="expression" priority="42" dxfId="3" stopIfTrue="1">
      <formula>AND(記入例!#REF!="有",'記入例'!I84="無")</formula>
    </cfRule>
  </conditionalFormatting>
  <conditionalFormatting sqref="D85:E85">
    <cfRule type="expression" priority="41" dxfId="3" stopIfTrue="1">
      <formula>AND('記入例'!D85="有",'記入例'!I85="無")</formula>
    </cfRule>
  </conditionalFormatting>
  <conditionalFormatting sqref="I85:J85">
    <cfRule type="expression" priority="40" dxfId="3" stopIfTrue="1">
      <formula>AND(記入例!#REF!="有",'記入例'!I85="無")</formula>
    </cfRule>
  </conditionalFormatting>
  <conditionalFormatting sqref="D86:E86">
    <cfRule type="expression" priority="39" dxfId="3" stopIfTrue="1">
      <formula>AND('記入例'!D86="有",'記入例'!I86="無")</formula>
    </cfRule>
  </conditionalFormatting>
  <conditionalFormatting sqref="I86:J86">
    <cfRule type="expression" priority="38" dxfId="3" stopIfTrue="1">
      <formula>AND(記入例!#REF!="有",'記入例'!I86="無")</formula>
    </cfRule>
  </conditionalFormatting>
  <conditionalFormatting sqref="AG82:AI82">
    <cfRule type="expression" priority="37" dxfId="3" stopIfTrue="1">
      <formula>AND('記入例'!AG82="有",'記入例'!AM82="無")</formula>
    </cfRule>
  </conditionalFormatting>
  <conditionalFormatting sqref="AM82:AO82">
    <cfRule type="expression" priority="36" dxfId="3" stopIfTrue="1">
      <formula>AND(記入例!#REF!="有",'記入例'!AM82="無")</formula>
    </cfRule>
  </conditionalFormatting>
  <conditionalFormatting sqref="AG84:AI84">
    <cfRule type="expression" priority="35" dxfId="3" stopIfTrue="1">
      <formula>AND('記入例'!AG84="有",'記入例'!AM84="無")</formula>
    </cfRule>
  </conditionalFormatting>
  <conditionalFormatting sqref="AM84:AO84">
    <cfRule type="expression" priority="34" dxfId="3" stopIfTrue="1">
      <formula>AND(記入例!#REF!="有",'記入例'!AM84="無")</formula>
    </cfRule>
  </conditionalFormatting>
  <conditionalFormatting sqref="AG85:AI85">
    <cfRule type="expression" priority="33" dxfId="3" stopIfTrue="1">
      <formula>AND('記入例'!AG85="有",'記入例'!AM85="無")</formula>
    </cfRule>
  </conditionalFormatting>
  <conditionalFormatting sqref="AM85:AO85">
    <cfRule type="expression" priority="32" dxfId="3" stopIfTrue="1">
      <formula>AND(記入例!#REF!="有",'記入例'!AM85="無")</formula>
    </cfRule>
  </conditionalFormatting>
  <conditionalFormatting sqref="AG86:AI86">
    <cfRule type="expression" priority="31" dxfId="3" stopIfTrue="1">
      <formula>AND('記入例'!AG86="有",'記入例'!AM86="無")</formula>
    </cfRule>
  </conditionalFormatting>
  <conditionalFormatting sqref="AM86:AO86">
    <cfRule type="expression" priority="30" dxfId="3" stopIfTrue="1">
      <formula>AND(記入例!#REF!="有",'記入例'!AM86="無")</formula>
    </cfRule>
  </conditionalFormatting>
  <conditionalFormatting sqref="C14:W15">
    <cfRule type="containsBlanks" priority="29" dxfId="3" stopIfTrue="1">
      <formula>LEN(TRIM('記入例'!C14))=0</formula>
    </cfRule>
  </conditionalFormatting>
  <conditionalFormatting sqref="I41:J41">
    <cfRule type="expression" priority="28" dxfId="3" stopIfTrue="1">
      <formula>AND('記入例'!I41="",'記入例'!R41="",'記入例'!AA41="",'記入例'!AM41="")</formula>
    </cfRule>
  </conditionalFormatting>
  <conditionalFormatting sqref="R41:S41">
    <cfRule type="expression" priority="27" dxfId="3" stopIfTrue="1">
      <formula>AND(記入例!#REF!="",'記入例'!R41="",'記入例'!AA41="",'記入例'!AM41="")</formula>
    </cfRule>
  </conditionalFormatting>
  <conditionalFormatting sqref="AA41:AB41">
    <cfRule type="expression" priority="26" dxfId="3" stopIfTrue="1">
      <formula>AND(記入例!#REF!="",記入例!#REF!="",'記入例'!AA41="",'記入例'!AM41="")</formula>
    </cfRule>
  </conditionalFormatting>
  <conditionalFormatting sqref="AM41">
    <cfRule type="expression" priority="25" dxfId="3" stopIfTrue="1">
      <formula>AND(記入例!#REF!="",記入例!#REF!="",記入例!#REF!="",'記入例'!AM41="")</formula>
    </cfRule>
  </conditionalFormatting>
  <conditionalFormatting sqref="E40:G40">
    <cfRule type="expression" priority="24" dxfId="3" stopIfTrue="1">
      <formula>AND('記入例'!E40="",'記入例'!AN40="")</formula>
    </cfRule>
  </conditionalFormatting>
  <conditionalFormatting sqref="Y92:Z92">
    <cfRule type="expression" priority="23" dxfId="3" stopIfTrue="1">
      <formula>AND('記入例'!$C$92="",'記入例'!$Y$92="")</formula>
    </cfRule>
  </conditionalFormatting>
  <conditionalFormatting sqref="C104">
    <cfRule type="containsBlanks" priority="90" dxfId="3" stopIfTrue="1">
      <formula>LEN(TRIM('記入例'!C104))=0</formula>
    </cfRule>
  </conditionalFormatting>
  <conditionalFormatting sqref="AI62:AJ62">
    <cfRule type="expression" priority="22" dxfId="3" stopIfTrue="1">
      <formula>AND(記入例!#REF!="",記入例!#REF!="",記入例!#REF!="",記入例!#REF!="",記入例!#REF!="",'記入例'!AI62="",記入例!#REF!="")</formula>
    </cfRule>
  </conditionalFormatting>
  <conditionalFormatting sqref="J64:K64">
    <cfRule type="expression" priority="1" dxfId="31" stopIfTrue="1">
      <formula>AND(記入例!#REF!="",記入例!#REF!="",記入例!#REF!="",記入例!#REF!="",記入例!#REF!="",記入例!#REF!="",記入例!#REF!="")</formula>
    </cfRule>
    <cfRule type="expression" priority="21" dxfId="3" stopIfTrue="1">
      <formula>IF(OR(記入例!#REF!="●",記入例!#REF!="●",記入例!#REF!="●",記入例!#REF!="●"),AND('記入例'!J64="",'記入例'!U64="",'記入例'!AE64="",'記入例'!AP64="",'記入例'!J65="",'記入例'!U65=""))</formula>
    </cfRule>
  </conditionalFormatting>
  <conditionalFormatting sqref="U64:V64">
    <cfRule type="expression" priority="20" dxfId="3" stopIfTrue="1">
      <formula>IF(OR(記入例!#REF!="●",記入例!#REF!="●",記入例!#REF!="●",記入例!#REF!="●"),AND(記入例!#REF!="",'記入例'!U64="",'記入例'!AE64="",'記入例'!AP64="",記入例!#REF!="",'記入例'!U65=""))</formula>
    </cfRule>
  </conditionalFormatting>
  <conditionalFormatting sqref="AE64:AF64">
    <cfRule type="expression" priority="19" dxfId="3" stopIfTrue="1">
      <formula>IF(OR(記入例!#REF!="●",記入例!#REF!="●",記入例!#REF!="●",記入例!#REF!="●"),AND(記入例!#REF!="",記入例!#REF!="",'記入例'!AE64="",'記入例'!AP64="",記入例!#REF!="",記入例!#REF!=""))</formula>
    </cfRule>
  </conditionalFormatting>
  <conditionalFormatting sqref="AP64:AQ64">
    <cfRule type="expression" priority="18" dxfId="3" stopIfTrue="1">
      <formula>IF(OR(記入例!#REF!="●",記入例!#REF!="●",記入例!#REF!="●",記入例!#REF!="●"),AND(記入例!#REF!="",記入例!#REF!="",記入例!#REF!="",'記入例'!AP64="",記入例!#REF!="",記入例!#REF!=""))</formula>
    </cfRule>
  </conditionalFormatting>
  <conditionalFormatting sqref="J65:K65">
    <cfRule type="expression" priority="17" dxfId="3" stopIfTrue="1">
      <formula>IF(OR(記入例!#REF!="●",記入例!#REF!="●",記入例!#REF!="●",記入例!#REF!="●",記入例!#REF!="●"),AND(記入例!#REF!="",記入例!#REF!="",記入例!#REF!="",記入例!#REF!="",'記入例'!J65="",'記入例'!U65="",'記入例'!J65="",'記入例'!U65=""))</formula>
    </cfRule>
  </conditionalFormatting>
  <conditionalFormatting sqref="U65:V65">
    <cfRule type="expression" priority="16" dxfId="3" stopIfTrue="1">
      <formula>IF(OR(記入例!#REF!="●",記入例!#REF!="●",記入例!#REF!="●",記入例!#REF!="●",記入例!#REF!="●"),AND(記入例!#REF!="",記入例!#REF!="",記入例!#REF!="",記入例!#REF!="",記入例!#REF!="",'記入例'!U65="",記入例!#REF!="",'記入例'!U65=""))</formula>
    </cfRule>
  </conditionalFormatting>
  <conditionalFormatting sqref="C97:W99">
    <cfRule type="expression" priority="15" dxfId="3" stopIfTrue="1">
      <formula>AND('記入例'!$C$96="",'記入例'!$C$97="")</formula>
    </cfRule>
  </conditionalFormatting>
  <conditionalFormatting sqref="E95">
    <cfRule type="expression" priority="14" dxfId="23" stopIfTrue="1">
      <formula>'記入例'!$E$95=""</formula>
    </cfRule>
  </conditionalFormatting>
  <conditionalFormatting sqref="AE97:BC97">
    <cfRule type="containsBlanks" priority="91" dxfId="3" stopIfTrue="1">
      <formula>LEN(TRIM('記入例'!AE97))=0</formula>
    </cfRule>
  </conditionalFormatting>
  <conditionalFormatting sqref="C99:W99">
    <cfRule type="containsBlanks" priority="13" dxfId="3" stopIfTrue="1">
      <formula>LEN(TRIM('記入例'!C99))=0</formula>
    </cfRule>
  </conditionalFormatting>
  <conditionalFormatting sqref="AE98:BC98">
    <cfRule type="containsBlanks" priority="12" dxfId="3" stopIfTrue="1">
      <formula>LEN(TRIM('記入例'!AE98))=0</formula>
    </cfRule>
  </conditionalFormatting>
  <conditionalFormatting sqref="D94:E94">
    <cfRule type="expression" priority="9" dxfId="3" stopIfTrue="1">
      <formula>AND('記入例'!D94="可",'記入例'!I94="否")</formula>
    </cfRule>
    <cfRule type="expression" priority="11" dxfId="3" stopIfTrue="1">
      <formula>AND('記入例'!D94="有",'記入例'!I94="無")</formula>
    </cfRule>
  </conditionalFormatting>
  <conditionalFormatting sqref="I94:J94">
    <cfRule type="expression" priority="8" dxfId="3" stopIfTrue="1">
      <formula>AND(記入例!#REF!="可",'記入例'!I94="否")</formula>
    </cfRule>
    <cfRule type="expression" priority="10" dxfId="3" stopIfTrue="1">
      <formula>AND(記入例!#REF!="有",'記入例'!I94="無")</formula>
    </cfRule>
  </conditionalFormatting>
  <conditionalFormatting sqref="X94:AD94 AH94:AM94">
    <cfRule type="expression" priority="7" dxfId="3" stopIfTrue="1">
      <formula>AND('記入例'!$I$94="",'記入例'!$X$94="",'記入例'!$AH$94="")</formula>
    </cfRule>
  </conditionalFormatting>
  <conditionalFormatting sqref="D63:E63">
    <cfRule type="expression" priority="6" dxfId="3" stopIfTrue="1">
      <formula>AND(記入例!#REF!="",記入例!#REF!="",記入例!#REF!="",記入例!#REF!="",記入例!#REF!="",記入例!#REF!="",'記入例'!D63="")</formula>
    </cfRule>
  </conditionalFormatting>
  <conditionalFormatting sqref="C69:BC73">
    <cfRule type="containsBlanks" priority="92" dxfId="3" stopIfTrue="1">
      <formula>LEN(TRIM('記入例'!C69))=0</formula>
    </cfRule>
  </conditionalFormatting>
  <conditionalFormatting sqref="AN37:AO37">
    <cfRule type="expression" priority="93" dxfId="3" stopIfTrue="1">
      <formula>AND(記入例!#REF!="",記入例!#REF!="",記入例!#REF!="",記入例!#REF!="",'記入例'!AN37="")</formula>
    </cfRule>
  </conditionalFormatting>
  <conditionalFormatting sqref="G37:J37">
    <cfRule type="expression" priority="94" dxfId="3" stopIfTrue="1">
      <formula>AND('記入例'!G37="",'記入例'!M37="",'記入例'!U37="",'記入例'!AA37="",'記入例'!AN37="")</formula>
    </cfRule>
  </conditionalFormatting>
  <conditionalFormatting sqref="M37">
    <cfRule type="expression" priority="95" dxfId="3" stopIfTrue="1">
      <formula>AND(記入例!#REF!="",'記入例'!M37="",'記入例'!U37="",'記入例'!AA37="",'記入例'!AN37="")</formula>
    </cfRule>
  </conditionalFormatting>
  <conditionalFormatting sqref="U37">
    <cfRule type="expression" priority="96" dxfId="3" stopIfTrue="1">
      <formula>AND(記入例!#REF!="",記入例!#REF!="",'記入例'!U37="",'記入例'!AA37="",'記入例'!AN37="")</formula>
    </cfRule>
  </conditionalFormatting>
  <conditionalFormatting sqref="AA37">
    <cfRule type="expression" priority="97" dxfId="3" stopIfTrue="1">
      <formula>AND(記入例!#REF!="",記入例!#REF!="",記入例!#REF!="",'記入例'!AA37="",'記入例'!AN37="")</formula>
    </cfRule>
  </conditionalFormatting>
  <conditionalFormatting sqref="G38:J38">
    <cfRule type="expression" priority="2" dxfId="3" stopIfTrue="1">
      <formula>AND('記入例'!G38="",'記入例'!M38="",'記入例'!U38="",'記入例'!AA38="",'記入例'!AN38="")</formula>
    </cfRule>
  </conditionalFormatting>
  <conditionalFormatting sqref="M38">
    <cfRule type="expression" priority="3" dxfId="3" stopIfTrue="1">
      <formula>AND(記入例!#REF!="",'記入例'!M38="",'記入例'!U38="",'記入例'!AA38="",'記入例'!AN38="")</formula>
    </cfRule>
  </conditionalFormatting>
  <conditionalFormatting sqref="U38">
    <cfRule type="expression" priority="4" dxfId="3" stopIfTrue="1">
      <formula>AND(記入例!#REF!="",記入例!#REF!="",'記入例'!U38="",'記入例'!AA38="",'記入例'!AN38="")</formula>
    </cfRule>
  </conditionalFormatting>
  <conditionalFormatting sqref="AA38">
    <cfRule type="expression" priority="5" dxfId="3" stopIfTrue="1">
      <formula>AND(記入例!#REF!="",記入例!#REF!="",記入例!#REF!="",'記入例'!AA38="",'記入例'!AN38="")</formula>
    </cfRule>
  </conditionalFormatting>
  <conditionalFormatting sqref="C55:BC55">
    <cfRule type="containsBlanks" priority="98" dxfId="3" stopIfTrue="1">
      <formula>LEN(TRIM('記入例'!C55))=0</formula>
    </cfRule>
  </conditionalFormatting>
  <dataValidations count="15">
    <dataValidation type="whole" allowBlank="1" showInputMessage="1" showErrorMessage="1" error="実習日数は原則として、5日間以上です" sqref="E40:G40">
      <formula1>5</formula1>
      <formula2>15</formula2>
    </dataValidation>
    <dataValidation allowBlank="1" showInputMessage="1" showErrorMessage="1" imeMode="halfAlpha" sqref="C14:W15 AF14:BC14"/>
    <dataValidation allowBlank="1" showInputMessage="1" showErrorMessage="1" imeMode="halfKatakana" sqref="C3 H3"/>
    <dataValidation allowBlank="1" showInputMessage="1" showErrorMessage="1" prompt="マッチング無の際に延長する場合は、延長時の締切日についてご記入下さい。" sqref="AH94:AM94 X94:AD94"/>
    <dataValidation type="list" allowBlank="1" showInputMessage="1" showErrorMessage="1" sqref="I94:J94">
      <formula1>"否,"</formula1>
    </dataValidation>
    <dataValidation allowBlank="1" showInputMessage="1" showErrorMessage="1" prompt="インターンシップでの担当者名をご記入ください。&#10;学校担当者・フォーラム事務局担当のみ使用させていただきます。&#10;（学生へは受入れが決定するまで公開をいたしません）" sqref="C97:W97"/>
    <dataValidation allowBlank="1" showErrorMessage="1" prompt="インターンシップでの事務連絡、書類送付等をさせて頂く際のご担当者名をご記入ください。&#10;学校担当者・フォーラム事務局担当のみ使用させていただきます。&#10;（学生へは受入れが決定するまで公開をいたしません）" sqref="C103:W103"/>
    <dataValidation type="list" allowBlank="1" showInputMessage="1" showErrorMessage="1" sqref="AG84:AI86 AG82:AI82 D82:E86">
      <formula1>"有,"</formula1>
    </dataValidation>
    <dataValidation type="list" allowBlank="1" showInputMessage="1" showErrorMessage="1" sqref="AI62:AJ62 Q62:R62 AF75:AG75 P75:Q75 AP64 AE64 J64:J66 U64:U66 P91:Q91 D61:E63 D74:E75 AN40:AO40 AA41:AB41 N61:O61 Z61:AA61 Y92:Z92 I41:J41 L74:M74 U74:V74 AB91:AC91 D91:E91 R41:S41 AN37:AO37">
      <formula1>"●,"</formula1>
    </dataValidation>
    <dataValidation type="list" allowBlank="1" showInputMessage="1" showErrorMessage="1" sqref="I82:J86 AM82:AO82 AS83:AU83 AM84:AO86">
      <formula1>"無,"</formula1>
    </dataValidation>
    <dataValidation type="list" allowBlank="1" showInputMessage="1" showErrorMessage="1" sqref="AL83:AO83">
      <formula1>"不可,"</formula1>
    </dataValidation>
    <dataValidation allowBlank="1" showErrorMessage="1" sqref="X104 E96 C104"/>
    <dataValidation allowBlank="1" showInputMessage="1" showErrorMessage="1" prompt="実習先が所在地と異なる場合はご記入ください" sqref="C56:BC56"/>
    <dataValidation allowBlank="1" showInputMessage="1" showErrorMessage="1" prompt="スペースは入れずに半角にて入力ください (例：802-0082）" sqref="E13"/>
    <dataValidation type="list" allowBlank="1" showInputMessage="1" showErrorMessage="1" sqref="AG83:AI83 D94:E94">
      <formula1>"可,"</formula1>
    </dataValidation>
  </dataValidations>
  <hyperlinks>
    <hyperlink ref="O105:AD105" r:id="rId1" display="info-jinzai@kpec.or.jp"/>
  </hyperlinks>
  <printOptions horizontalCentered="1"/>
  <pageMargins left="0.35433070866141736" right="0.31496062992125984" top="0.35433070866141736" bottom="0.2755905511811024" header="0.1968503937007874" footer="0.1968503937007874"/>
  <pageSetup horizontalDpi="600" verticalDpi="600" orientation="portrait" paperSize="9" scale="93"/>
  <headerFooter alignWithMargins="0">
    <oddHeader>&amp;R&amp;P／&amp;N</oddHeader>
  </headerFooter>
  <rowBreaks count="2" manualBreakCount="2">
    <brk id="26" max="54" man="1"/>
    <brk id="58" max="54"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CF10"/>
  <sheetViews>
    <sheetView zoomScale="70" zoomScaleNormal="70" workbookViewId="0" topLeftCell="A1">
      <selection activeCell="CA4" sqref="CA4"/>
    </sheetView>
  </sheetViews>
  <sheetFormatPr defaultColWidth="9.00390625" defaultRowHeight="13.5" outlineLevelCol="1"/>
  <cols>
    <col min="1" max="1" width="9.00390625" style="10" customWidth="1"/>
    <col min="2" max="2" width="7.625" style="10" bestFit="1" customWidth="1"/>
    <col min="3" max="3" width="5.625" style="10" customWidth="1"/>
    <col min="4" max="4" width="9.00390625" style="10" customWidth="1"/>
    <col min="5" max="5" width="10.125" style="10" bestFit="1" customWidth="1"/>
    <col min="6" max="7" width="9.00390625" style="10" customWidth="1"/>
    <col min="8" max="8" width="11.125" style="10" customWidth="1"/>
    <col min="9" max="11" width="11.125" style="10" customWidth="1" outlineLevel="1"/>
    <col min="12" max="12" width="8.625" style="13" customWidth="1" outlineLevel="1"/>
    <col min="13" max="13" width="7.625" style="13" bestFit="1" customWidth="1" outlineLevel="1"/>
    <col min="14" max="15" width="7.625" style="10" bestFit="1" customWidth="1" outlineLevel="1"/>
    <col min="16" max="16" width="12.00390625" style="10" customWidth="1" outlineLevel="1"/>
    <col min="17" max="18" width="9.00390625" style="10" customWidth="1"/>
    <col min="19" max="19" width="19.875" style="10" customWidth="1"/>
    <col min="20" max="20" width="13.50390625" style="10" customWidth="1"/>
    <col min="21" max="22" width="13.00390625" style="15" customWidth="1"/>
    <col min="23" max="23" width="11.375" style="15" customWidth="1"/>
    <col min="24" max="24" width="12.50390625" style="15" customWidth="1"/>
    <col min="25" max="25" width="10.125" style="14" bestFit="1" customWidth="1"/>
    <col min="26" max="26" width="12.50390625" style="15" bestFit="1" customWidth="1"/>
    <col min="27" max="27" width="9.00390625" style="15" customWidth="1"/>
    <col min="28" max="28" width="9.00390625" style="10" customWidth="1"/>
    <col min="29" max="29" width="21.125" style="10" customWidth="1"/>
    <col min="30" max="30" width="9.00390625" style="10" customWidth="1"/>
    <col min="31" max="31" width="9.00390625" style="15" customWidth="1"/>
    <col min="32" max="32" width="10.125" style="15" bestFit="1" customWidth="1"/>
    <col min="33" max="42" width="9.00390625" style="15" customWidth="1"/>
    <col min="43" max="43" width="22.00390625" style="37" customWidth="1"/>
    <col min="44" max="44" width="9.125" style="10" customWidth="1"/>
    <col min="45" max="45" width="15.125" style="10" customWidth="1"/>
    <col min="46" max="46" width="18.00390625" style="10" customWidth="1"/>
    <col min="47" max="47" width="18.625" style="37" customWidth="1"/>
    <col min="48" max="48" width="5.625" style="10" customWidth="1"/>
    <col min="49" max="57" width="4.625" style="10" customWidth="1"/>
    <col min="58" max="58" width="8.50390625" style="10" customWidth="1"/>
    <col min="59" max="59" width="15.125" style="10" customWidth="1"/>
    <col min="60" max="60" width="18.00390625" style="10" customWidth="1"/>
    <col min="61" max="61" width="9.00390625" style="10" customWidth="1"/>
    <col min="62" max="62" width="11.125" style="57" bestFit="1" customWidth="1"/>
    <col min="63" max="63" width="11.125" style="57" customWidth="1"/>
    <col min="64" max="64" width="7.125" style="10" customWidth="1"/>
    <col min="65" max="65" width="19.375" style="37" customWidth="1"/>
    <col min="66" max="66" width="10.125" style="10" customWidth="1"/>
    <col min="67" max="67" width="8.875" style="10" customWidth="1"/>
    <col min="68" max="68" width="10.625" style="10" bestFit="1" customWidth="1"/>
    <col min="69" max="69" width="17.625" style="10" customWidth="1"/>
    <col min="70" max="70" width="15.875" style="10" bestFit="1" customWidth="1"/>
    <col min="71" max="71" width="15.625" style="10" customWidth="1"/>
    <col min="72" max="73" width="9.00390625" style="10" customWidth="1"/>
    <col min="74" max="74" width="9.125" style="10" customWidth="1"/>
    <col min="75" max="77" width="9.00390625" style="10" customWidth="1"/>
    <col min="78" max="78" width="10.625" style="10" bestFit="1" customWidth="1"/>
    <col min="79" max="80" width="13.00390625" style="15" customWidth="1"/>
    <col min="81" max="81" width="11.375" style="15" customWidth="1"/>
    <col min="82" max="82" width="9.125" style="10" bestFit="1" customWidth="1"/>
    <col min="83" max="83" width="11.125" style="57" bestFit="1" customWidth="1"/>
    <col min="84" max="16384" width="9.00390625" style="10" customWidth="1"/>
  </cols>
  <sheetData>
    <row r="1" spans="1:83" s="26" customFormat="1" ht="18">
      <c r="A1" s="28"/>
      <c r="B1" s="29"/>
      <c r="C1" s="29"/>
      <c r="D1" s="29"/>
      <c r="E1" s="30"/>
      <c r="F1" s="578" t="s">
        <v>0</v>
      </c>
      <c r="G1" s="579"/>
      <c r="H1" s="579"/>
      <c r="I1" s="579"/>
      <c r="J1" s="579"/>
      <c r="K1" s="579"/>
      <c r="L1" s="579"/>
      <c r="M1" s="579"/>
      <c r="N1" s="579"/>
      <c r="O1" s="579"/>
      <c r="P1" s="579"/>
      <c r="Q1" s="579"/>
      <c r="R1" s="580"/>
      <c r="S1" s="54"/>
      <c r="T1" s="578" t="s">
        <v>13</v>
      </c>
      <c r="U1" s="579"/>
      <c r="V1" s="579"/>
      <c r="W1" s="579"/>
      <c r="X1" s="579"/>
      <c r="Y1" s="579"/>
      <c r="Z1" s="579"/>
      <c r="AA1" s="579"/>
      <c r="AB1" s="579"/>
      <c r="AC1" s="579"/>
      <c r="AD1" s="580"/>
      <c r="AE1" s="54"/>
      <c r="AF1" s="54"/>
      <c r="AG1" s="54"/>
      <c r="AH1" s="54"/>
      <c r="AI1" s="54"/>
      <c r="AJ1" s="54"/>
      <c r="AK1" s="53" t="s">
        <v>112</v>
      </c>
      <c r="AL1" s="54"/>
      <c r="AM1" s="54"/>
      <c r="AN1" s="54"/>
      <c r="AO1" s="54"/>
      <c r="AP1" s="54"/>
      <c r="AQ1" s="41"/>
      <c r="AR1" s="41"/>
      <c r="AS1" s="41"/>
      <c r="AT1" s="41"/>
      <c r="AU1" s="41"/>
      <c r="AV1" s="578" t="s">
        <v>44</v>
      </c>
      <c r="AW1" s="579"/>
      <c r="AX1" s="579"/>
      <c r="AY1" s="579"/>
      <c r="AZ1" s="579"/>
      <c r="BA1" s="579"/>
      <c r="BB1" s="579"/>
      <c r="BC1" s="579"/>
      <c r="BD1" s="579"/>
      <c r="BE1" s="579"/>
      <c r="BF1" s="580"/>
      <c r="BG1" s="41"/>
      <c r="BH1" s="41"/>
      <c r="BI1" s="41"/>
      <c r="BJ1" s="55"/>
      <c r="BK1" s="55"/>
      <c r="BL1" s="578" t="s">
        <v>123</v>
      </c>
      <c r="BM1" s="580"/>
      <c r="BN1" s="578" t="s">
        <v>145</v>
      </c>
      <c r="BO1" s="579"/>
      <c r="BP1" s="579"/>
      <c r="BQ1" s="579"/>
      <c r="BR1" s="579"/>
      <c r="BS1" s="580"/>
      <c r="BT1" s="578" t="s">
        <v>146</v>
      </c>
      <c r="BU1" s="579"/>
      <c r="BV1" s="579"/>
      <c r="BW1" s="579"/>
      <c r="BX1" s="579"/>
      <c r="BY1" s="580"/>
      <c r="BZ1" s="27"/>
      <c r="CA1" s="61"/>
      <c r="CB1" s="61"/>
      <c r="CC1" s="61"/>
      <c r="CD1" s="41"/>
      <c r="CE1" s="55"/>
    </row>
    <row r="2" spans="1:84" s="180" customFormat="1" ht="46.5" customHeight="1">
      <c r="A2" s="150" t="s">
        <v>153</v>
      </c>
      <c r="B2" s="152" t="s">
        <v>148</v>
      </c>
      <c r="C2" s="153" t="s">
        <v>154</v>
      </c>
      <c r="D2" s="151" t="s">
        <v>246</v>
      </c>
      <c r="E2" s="154" t="s">
        <v>158</v>
      </c>
      <c r="F2" s="155" t="s">
        <v>1</v>
      </c>
      <c r="G2" s="156" t="s">
        <v>2</v>
      </c>
      <c r="H2" s="156" t="s">
        <v>149</v>
      </c>
      <c r="I2" s="156" t="s">
        <v>4</v>
      </c>
      <c r="J2" s="156" t="s">
        <v>5</v>
      </c>
      <c r="K2" s="157" t="s">
        <v>150</v>
      </c>
      <c r="L2" s="158" t="s">
        <v>63</v>
      </c>
      <c r="M2" s="159" t="s">
        <v>119</v>
      </c>
      <c r="N2" s="160" t="s">
        <v>143</v>
      </c>
      <c r="O2" s="160" t="s">
        <v>144</v>
      </c>
      <c r="P2" s="156" t="s">
        <v>64</v>
      </c>
      <c r="Q2" s="161" t="s">
        <v>57</v>
      </c>
      <c r="R2" s="162" t="s">
        <v>62</v>
      </c>
      <c r="S2" s="163" t="s">
        <v>155</v>
      </c>
      <c r="T2" s="164" t="s">
        <v>138</v>
      </c>
      <c r="U2" s="165" t="s">
        <v>194</v>
      </c>
      <c r="V2" s="165" t="s">
        <v>195</v>
      </c>
      <c r="W2" s="165" t="s">
        <v>117</v>
      </c>
      <c r="X2" s="166" t="s">
        <v>110</v>
      </c>
      <c r="Y2" s="167" t="s">
        <v>102</v>
      </c>
      <c r="Z2" s="168" t="s">
        <v>26</v>
      </c>
      <c r="AA2" s="163" t="s">
        <v>66</v>
      </c>
      <c r="AB2" s="169" t="s">
        <v>14</v>
      </c>
      <c r="AC2" s="170" t="s">
        <v>111</v>
      </c>
      <c r="AD2" s="171" t="s">
        <v>72</v>
      </c>
      <c r="AE2" s="569" t="s">
        <v>34</v>
      </c>
      <c r="AF2" s="570"/>
      <c r="AG2" s="570"/>
      <c r="AH2" s="570"/>
      <c r="AI2" s="570"/>
      <c r="AJ2" s="571"/>
      <c r="AK2" s="572" t="s">
        <v>124</v>
      </c>
      <c r="AL2" s="572"/>
      <c r="AM2" s="573"/>
      <c r="AN2" s="171" t="s">
        <v>67</v>
      </c>
      <c r="AO2" s="574" t="s">
        <v>33</v>
      </c>
      <c r="AP2" s="574"/>
      <c r="AQ2" s="172" t="s">
        <v>71</v>
      </c>
      <c r="AR2" s="171" t="s">
        <v>38</v>
      </c>
      <c r="AS2" s="169" t="s">
        <v>118</v>
      </c>
      <c r="AT2" s="169" t="s">
        <v>40</v>
      </c>
      <c r="AU2" s="171" t="s">
        <v>94</v>
      </c>
      <c r="AV2" s="171" t="s">
        <v>116</v>
      </c>
      <c r="AW2" s="171" t="s">
        <v>113</v>
      </c>
      <c r="AX2" s="171" t="s">
        <v>114</v>
      </c>
      <c r="AY2" s="171" t="s">
        <v>97</v>
      </c>
      <c r="AZ2" s="171" t="s">
        <v>98</v>
      </c>
      <c r="BA2" s="171" t="s">
        <v>115</v>
      </c>
      <c r="BB2" s="171" t="s">
        <v>50</v>
      </c>
      <c r="BC2" s="171" t="s">
        <v>99</v>
      </c>
      <c r="BD2" s="171" t="s">
        <v>47</v>
      </c>
      <c r="BE2" s="171" t="s">
        <v>48</v>
      </c>
      <c r="BF2" s="169" t="s">
        <v>51</v>
      </c>
      <c r="BG2" s="173" t="s">
        <v>41</v>
      </c>
      <c r="BH2" s="157" t="s">
        <v>73</v>
      </c>
      <c r="BI2" s="174" t="s">
        <v>42</v>
      </c>
      <c r="BJ2" s="175" t="s">
        <v>170</v>
      </c>
      <c r="BK2" s="176" t="s">
        <v>172</v>
      </c>
      <c r="BL2" s="575" t="s">
        <v>121</v>
      </c>
      <c r="BM2" s="576"/>
      <c r="BN2" s="169" t="s">
        <v>52</v>
      </c>
      <c r="BO2" s="169" t="s">
        <v>53</v>
      </c>
      <c r="BP2" s="169" t="s">
        <v>54</v>
      </c>
      <c r="BQ2" s="169" t="s">
        <v>84</v>
      </c>
      <c r="BR2" s="169" t="s">
        <v>85</v>
      </c>
      <c r="BS2" s="177" t="s">
        <v>86</v>
      </c>
      <c r="BT2" s="169" t="s">
        <v>52</v>
      </c>
      <c r="BU2" s="178" t="s">
        <v>53</v>
      </c>
      <c r="BV2" s="178" t="s">
        <v>54</v>
      </c>
      <c r="BW2" s="178" t="s">
        <v>84</v>
      </c>
      <c r="BX2" s="178" t="s">
        <v>85</v>
      </c>
      <c r="BY2" s="178" t="s">
        <v>86</v>
      </c>
      <c r="BZ2" s="179" t="s">
        <v>108</v>
      </c>
      <c r="CA2" s="165" t="s">
        <v>194</v>
      </c>
      <c r="CB2" s="165" t="s">
        <v>195</v>
      </c>
      <c r="CC2" s="165" t="s">
        <v>117</v>
      </c>
      <c r="CD2" s="174" t="s">
        <v>42</v>
      </c>
      <c r="CE2" s="175" t="s">
        <v>170</v>
      </c>
      <c r="CF2" s="176" t="s">
        <v>172</v>
      </c>
    </row>
    <row r="3" spans="1:84" s="194" customFormat="1" ht="63" customHeight="1">
      <c r="A3" s="181"/>
      <c r="B3" s="181">
        <f>'2019年度＿会社・実習内容記入シート'!C104</f>
        <v>0</v>
      </c>
      <c r="C3" s="181"/>
      <c r="D3" s="210"/>
      <c r="E3" s="181">
        <f>IF('2019年度＿会社・実習内容記入シート'!H3="","",'2019年度＿会社・実習内容記入シート'!H3)</f>
      </c>
      <c r="F3" s="181">
        <f>IF('2019年度＿会社・実習内容記入シート'!C4="","",'2019年度＿会社・実習内容記入シート'!C4)</f>
      </c>
      <c r="G3" s="181">
        <f>IF('2019年度＿会社・実習内容記入シート'!C5="","",'2019年度＿会社・実習内容記入シート'!C5)</f>
      </c>
      <c r="H3" s="182">
        <f>IF('2019年度＿会社・実習内容記入シート'!C6="","",'2019年度＿会社・実習内容記入シート'!C6)</f>
      </c>
      <c r="I3" s="182">
        <f>IF('2019年度＿会社・実習内容記入シート'!E13="","",'2019年度＿会社・実習内容記入シート'!E13)</f>
      </c>
      <c r="J3" s="182">
        <f>IF('2019年度＿会社・実習内容記入シート'!C14="","",'2019年度＿会社・実習内容記入シート'!C14)</f>
      </c>
      <c r="K3" s="182">
        <f>IF('2019年度＿会社・実習内容記入シート'!AF14="","",'2019年度＿会社・実習内容記入シート'!AF14)</f>
      </c>
      <c r="L3" s="568">
        <f>IF('2019年度＿会社・実習内容記入シート'!C15="","",'2019年度＿会社・実習内容記入シート'!C15)</f>
      </c>
      <c r="M3" s="568"/>
      <c r="N3" s="181">
        <f>IF('2019年度＿会社・実習内容記入シート'!AF15="","",'2019年度＿会社・実習内容記入シート'!AF15)</f>
      </c>
      <c r="O3" s="181">
        <f>IF('2019年度＿会社・実習内容記入シート'!AT15="","",'2019年度＿会社・実習内容記入シート'!AT15)</f>
      </c>
      <c r="P3" s="195">
        <f>IF('2019年度＿会社・実習内容記入シート'!C16="","",'2019年度＿会社・実習内容記入シート'!C16)</f>
      </c>
      <c r="Q3" s="181">
        <f>IF('2019年度＿会社・実習内容記入シート'!C17="","",'2019年度＿会社・実習内容記入シート'!C17)</f>
      </c>
      <c r="R3" s="182">
        <f>IF('2019年度＿会社・実習内容記入シート'!AF17="","",'2019年度＿会社・実習内容記入シート'!AF17)</f>
      </c>
      <c r="S3" s="181">
        <f>IF('2019年度＿会社・実習内容記入シート'!C18="","",'2019年度＿会社・実習内容記入シート'!C18)</f>
      </c>
      <c r="T3" s="181">
        <f>IF(AND('2019年度＿会社・実習内容記入シート'!C28="",'2019年度＿会社・実習内容記入シート'!C29=""),"",IF(AND('2019年度＿会社・実習内容記入シート'!C28&lt;&gt;"",'2019年度＿会社・実習内容記入シート'!C29=""),"「"&amp;'2019年度＿会社・実習内容記入シート'!C28&amp;"」",IF(AND('2019年度＿会社・実習内容記入シート'!C28="",'2019年度＿会社・実習内容記入シート'!C29&lt;&gt;""),'2019年度＿会社・実習内容記入シート'!C29,"「"&amp;'2019年度＿会社・実習内容記入シート'!C28&amp;"」"&amp;'2019年度＿会社・実習内容記入シート'!C29)))</f>
      </c>
      <c r="U3" s="183">
        <f>IF(AND('2019年度＿会社・実習内容記入シート'!G37="",'2019年度＿会社・実習内容記入シート'!U37="",'2019年度＿会社・実習内容記入シート'!AN37=""),"",IF('2019年度＿会社・実習内容記入シート'!AN37&lt;&gt;"","別途相談",'2019年度＿会社・実習内容記入シート'!G37&amp;"/"&amp;'2019年度＿会社・実習内容記入シート'!M37&amp;"～"&amp;'2019年度＿会社・実習内容記入シート'!U37&amp;"/"&amp;'2019年度＿会社・実習内容記入シート'!AA37))</f>
      </c>
      <c r="V3" s="183">
        <f>IF(AND('2019年度＿会社・実習内容記入シート'!G38="",'2019年度＿会社・実習内容記入シート'!U38="",'2019年度＿会社・実習内容記入シート'!AN37=""),"",IF('2019年度＿会社・実習内容記入シート'!AN37&lt;&gt;"","別途相談",'2019年度＿会社・実習内容記入シート'!G38&amp;"/"&amp;'2019年度＿会社・実習内容記入シート'!M38&amp;"～"&amp;'2019年度＿会社・実習内容記入シート'!U38&amp;"/"&amp;'2019年度＿会社・実習内容記入シート'!AA38))</f>
      </c>
      <c r="W3" s="184">
        <f>IF(AND('2019年度＿会社・実習内容記入シート'!E40="",'2019年度＿会社・実習内容記入シート'!AN40=""),"",IF('2019年度＿会社・実習内容記入シート'!E40&lt;&gt;"",'2019年度＿会社・実習内容記入シート'!E40,"別途相談"))</f>
      </c>
      <c r="X3" s="185">
        <f>IF(AND('2019年度＿会社・実習内容記入シート'!I41="",'2019年度＿会社・実習内容記入シート'!R41="",'2019年度＿会社・実習内容記入シート'!AA41=""),"",IF(AND('2019年度＿会社・実習内容記入シート'!I41="●",'2019年度＿会社・実習内容記入シート'!R41="",'2019年度＿会社・実習内容記入シート'!AA41=""),"土",IF(AND('2019年度＿会社・実習内容記入シート'!I41="",'2019年度＿会社・実習内容記入シート'!R41="●",'2019年度＿会社・実習内容記入シート'!AA41=""),"日",IF(AND('2019年度＿会社・実習内容記入シート'!I41="",'2019年度＿会社・実習内容記入シート'!R41="",'2019年度＿会社・実習内容記入シート'!AA41="●"),"祝",IF(AND('2019年度＿会社・実習内容記入シート'!I41="●",'2019年度＿会社・実習内容記入シート'!R41="●",'2019年度＿会社・実習内容記入シート'!AA41=""),"土・日",IF(AND('2019年度＿会社・実習内容記入シート'!I41="",'2019年度＿会社・実習内容記入シート'!R41="●",'2019年度＿会社・実習内容記入シート'!AA41="●"),"日・祝",IF(AND('2019年度＿会社・実習内容記入シート'!I41="●",'2019年度＿会社・実習内容記入シート'!R41="",'2019年度＿会社・実習内容記入シート'!AA41="●"),"土・祝","土・日・祝")))))))</f>
      </c>
      <c r="Y3" s="186">
        <f>IF('2019年度＿会社・実習内容記入シート'!AM41="","",'2019年度＿会社・実習内容記入シート'!AM41)</f>
      </c>
      <c r="Z3" s="187">
        <f>IF(OR('2019年度＿会社・実習内容記入シート'!C54="",'2019年度＿会社・実習内容記入シート'!P54=""),"",(TEXT('2019年度＿会社・実習内容記入シート'!C54,"h:mm")&amp;"～"&amp;TEXT('2019年度＿会社・実習内容記入シート'!P54,"h:mm")))</f>
      </c>
      <c r="AA3" s="186">
        <f>IF('2019年度＿会社・実習内容記入シート'!AE54="","",'2019年度＿会社・実習内容記入シート'!AE54&amp;"分")</f>
      </c>
      <c r="AB3" s="181">
        <f>IF('2019年度＿会社・実習内容記入シート'!C55="","",'2019年度＿会社・実習内容記入シート'!C55)</f>
      </c>
      <c r="AC3" s="181">
        <f>IF('2019年度＿会社・実習内容記入シート'!C56="","",'2019年度＿会社・実習内容記入シート'!C56)</f>
      </c>
      <c r="AD3" s="181">
        <f>IF('2019年度＿会社・実習内容記入シート'!C57="","",'2019年度＿会社・実習内容記入シート'!C57)</f>
      </c>
      <c r="AE3" s="186">
        <f>IF(OR('2019年度＿会社・実習内容記入シート'!D61="●",'2019年度＿会社・実習内容記入シート'!N61="●"),"九工大","")</f>
      </c>
      <c r="AF3" s="186">
        <f>IF(OR('2019年度＿会社・実習内容記入シート'!D61="●",'2019年度＿会社・実習内容記入シート'!Z61="●"),"北九大","")</f>
      </c>
      <c r="AG3" s="186">
        <f>IF(OR('2019年度＿会社・実習内容記入シート'!D61="●",'2019年度＿会社・実習内容記入シート'!D62="●"),"西工大","")</f>
      </c>
      <c r="AH3" s="186">
        <f>IF(OR('2019年度＿会社・実習内容記入シート'!D61="●",'2019年度＿会社・実習内容記入シート'!Q62="●"),"高専","")</f>
      </c>
      <c r="AI3" s="186">
        <f>IF(OR('2019年度＿会社・実習内容記入シート'!D61="●",'2019年度＿会社・実習内容記入シート'!AI62="●"),"早稲田","")</f>
      </c>
      <c r="AJ3" s="186">
        <f>IF(OR('2019年度＿会社・実習内容記入シート'!D61="●",'2019年度＿会社・実習内容記入シート'!D63="●"),"産業医科大学","")</f>
      </c>
      <c r="AK3" s="186">
        <f>IF(OR('2019年度＿会社・実習内容記入シート'!AP64="●",'2019年度＿会社・実習内容記入シート'!J64="●"),"学部1年","")</f>
      </c>
      <c r="AL3" s="186">
        <f>IF(OR('2019年度＿会社・実習内容記入シート'!AP64="●",'2019年度＿会社・実習内容記入シート'!U64="●"),"学部2年","")</f>
      </c>
      <c r="AM3" s="186">
        <f>IF(OR('2019年度＿会社・実習内容記入シート'!AP64="●",'2019年度＿会社・実習内容記入シート'!AE64="●"),"学部3年","")</f>
      </c>
      <c r="AN3" s="186">
        <f>IF(AND('2019年度＿会社・実習内容記入シート'!J65="●",'2019年度＿会社・実習内容記入シート'!U65=""),"修士1年",IF('2019年度＿会社・実習内容記入シート'!U65="●","学年問わず",""))</f>
      </c>
      <c r="AO3" s="186">
        <f>IF('2019年度＿会社・実習内容記入シート'!J66="","","本科4年")</f>
      </c>
      <c r="AP3" s="186">
        <f>IF('2019年度＿会社・実習内容記入シート'!U66="","","専攻科1年")</f>
      </c>
      <c r="AQ3" s="181">
        <f>IF('2019年度＿会社・実習内容記入シート'!C69="","",'2019年度＿会社・実習内容記入シート'!C69)</f>
      </c>
      <c r="AR3" s="181">
        <f>IF('2019年度＿会社・実習内容記入シート'!D74="●","可",IF('2019年度＿会社・実習内容記入シート'!L74="●","不可",IF('2019年度＿会社・実習内容記入シート'!U74="","","応相談")))</f>
      </c>
      <c r="AS3" s="181">
        <f>IF('2019年度＿会社・実習内容記入シート'!AD74="","",'2019年度＿会社・実習内容記入シート'!AD74)</f>
      </c>
      <c r="AT3" s="181">
        <f>IF('2019年度＿会社・実習内容記入シート'!D75="●","挨拶程度",IF('2019年度＿会社・実習内容記入シート'!P75="●","日常会話が出来る位",IF('2019年度＿会社・実習内容記入シート'!AF75="●","ほとんどの日本語が理解できる","")))</f>
      </c>
      <c r="AU3" s="182">
        <f>IF('2019年度＿会社・実習内容記入シート'!C76="","",'2019年度＿会社・実習内容記入シート'!C76)</f>
      </c>
      <c r="AV3" s="186">
        <f>IF('2019年度＿会社・実習内容記入シート'!C4&lt;&gt;"",IF(AND('2019年度＿会社・実習内容記入シート'!D82="有",'2019年度＿会社・実習内容記入シート'!I82="無"),"要問合",IF(AND('2019年度＿会社・実習内容記入シート'!D82="有",'2019年度＿会社・実習内容記入シート'!I82=""),"有","")),"")</f>
      </c>
      <c r="AW3" s="186">
        <f>IF('2019年度＿会社・実習内容記入シート'!C4&lt;&gt;"",IF(AND('2019年度＿会社・実習内容記入シート'!D83="有",'2019年度＿会社・実習内容記入シート'!I83="無"),"要問合",IF('2019年度＿会社・実習内容記入シート'!D83&lt;&gt;"","有","")),"")</f>
      </c>
      <c r="AX3" s="186">
        <f>IF('2019年度＿会社・実習内容記入シート'!C4&lt;&gt;"",IF(AND('2019年度＿会社・実習内容記入シート'!D84="有",'2019年度＿会社・実習内容記入シート'!I84="無"),"要問合",IF('2019年度＿会社・実習内容記入シート'!D84&lt;&gt;"","有","")),"")</f>
      </c>
      <c r="AY3" s="186">
        <f>IF('2019年度＿会社・実習内容記入シート'!C4&lt;&gt;"",IF(AND('2019年度＿会社・実習内容記入シート'!D85="有",'2019年度＿会社・実習内容記入シート'!I85="無"),"要問合",IF('2019年度＿会社・実習内容記入シート'!D85&lt;&gt;"","有","")),"")</f>
      </c>
      <c r="AZ3" s="186">
        <f>IF('2019年度＿会社・実習内容記入シート'!C4&lt;&gt;"",IF(AND('2019年度＿会社・実習内容記入シート'!D86="有",'2019年度＿会社・実習内容記入シート'!I86="無"),"要問合",IF('2019年度＿会社・実習内容記入シート'!D86&lt;&gt;"","有","")),"")</f>
      </c>
      <c r="BA3" s="186">
        <f>IF('2019年度＿会社・実習内容記入シート'!C4&lt;&gt;"",IF(AND('2019年度＿会社・実習内容記入シート'!AG82="有",'2019年度＿会社・実習内容記入シート'!AM82="無"),"要問合",IF('2019年度＿会社・実習内容記入シート'!AG82&lt;&gt;"","有","")),"")</f>
      </c>
      <c r="BB3" s="186">
        <f>IF('2019年度＿会社・実習内容記入シート'!C4&lt;&gt;"",IF(AND('2019年度＿会社・実習内容記入シート'!AG83="可",'2019年度＿会社・実習内容記入シート'!AL83="",'2019年度＿会社・実習内容記入シート'!AS83=""),"可",IF(AND('2019年度＿会社・実習内容記入シート'!AG83="",'2019年度＿会社・実習内容記入シート'!AL83="不可",'2019年度＿会社・実習内容記入シート'!AS83=""),"不可",IF(AND('2019年度＿会社・実習内容記入シート'!AG83="",'2019年度＿会社・実習内容記入シート'!AL83="",'2019年度＿会社・実習内容記入シート'!AS83="無"),"無",IF(AND('2019年度＿会社・実習内容記入シート'!AG83="可",'2019年度＿会社・実習内容記入シート'!AL83="不可",'2019年度＿会社・実習内容記入シート'!AS83="無"),"要問合","")))),"")</f>
      </c>
      <c r="BC3" s="186">
        <f>IF('2019年度＿会社・実習内容記入シート'!C4&lt;&gt;"",IF(AND('2019年度＿会社・実習内容記入シート'!AG84="有",'2019年度＿会社・実習内容記入シート'!AM84=""),"有",IF(AND('2019年度＿会社・実習内容記入シート'!AG84="有",'2019年度＿会社・実習内容記入シート'!AM84="無"),"要問合","")),"")</f>
      </c>
      <c r="BD3" s="186">
        <f>IF('2019年度＿会社・実習内容記入シート'!C4&lt;&gt;"",IF(AND('2019年度＿会社・実習内容記入シート'!AG85="有",'2019年度＿会社・実習内容記入シート'!AM85=""),"有",IF(AND('2019年度＿会社・実習内容記入シート'!AG85="有",'2019年度＿会社・実習内容記入シート'!AM85="無"),"要問合","")),"")</f>
      </c>
      <c r="BE3" s="186">
        <f>IF('2019年度＿会社・実習内容記入シート'!C4&lt;&gt;"",IF(AND('2019年度＿会社・実習内容記入シート'!AG86="有",'2019年度＿会社・実習内容記入シート'!AM86=""),"有",IF(AND('2019年度＿会社・実習内容記入シート'!AG86="有",'2019年度＿会社・実習内容記入シート'!AM86="無"),"要問合","")),"")</f>
      </c>
      <c r="BF3" s="181">
        <f>IF('2019年度＿会社・実習内容記入シート'!$C$87&lt;&gt;"",'2019年度＿会社・実習内容記入シート'!$C$87,"")</f>
      </c>
      <c r="BG3" s="181">
        <f>IF('2019年度＿会社・実習内容記入シート'!$D$91="●","書類選考のみ",IF('2019年度＿会社・実習内容記入シート'!$P$91="●","書類選考+面談",IF('2019年度＿会社・実習内容記入シート'!$AB$91="●","その他","")))</f>
      </c>
      <c r="BH3" s="181">
        <f>IF('2019年度＿会社・実習内容記入シート'!$AK$91&lt;&gt;"",'2019年度＿会社・実習内容記入シート'!$AK$91,"")</f>
      </c>
      <c r="BI3" s="188" t="b">
        <f>IF('2019年度＿会社・実習内容記入シート'!C4&lt;&gt;"",IF('2019年度＿会社・実習内容記入シート'!C92&lt;&gt;"",'2019年度＿会社・実習内容記入シート'!C92&amp;"人","別途相談"))</f>
        <v>0</v>
      </c>
      <c r="BJ3" s="189">
        <f>IF('2019年度＿会社・実習内容記入シート'!$C$4&lt;&gt;"",IF(AND('2019年度＿会社・実習内容記入シート'!$D$94="可",'2019年度＿会社・実習内容記入シート'!$I$94="否"),"要問合",IF('2019年度＿会社・実習内容記入シート'!D94&lt;&gt;"","可","")),"")</f>
      </c>
      <c r="BK3" s="189">
        <f>IF('2019年度＿会社・実習内容記入シート'!C4&lt;&gt;"",IF(AND('2019年度＿会社・実習内容記入シート'!X94="",'2019年度＿会社・実習内容記入シート'!AH94=""),"ー",'2019年度＿会社・実習内容記入シート'!X94&amp;"/"&amp;'2019年度＿会社・実習内容記入シート'!AH94),"")</f>
      </c>
      <c r="BL3" s="577">
        <f>IF('2019年度＿会社・実習内容記入シート'!E96="",'2019年度＿会社・実習内容記入シート'!E95,'2019年度＿会社・実習内容記入シート'!E96)</f>
      </c>
      <c r="BM3" s="577"/>
      <c r="BN3" s="181">
        <f>IF('2019年度＿会社・実習内容記入シート'!C103&lt;&gt;"",IF('2019年度＿会社・実習内容記入シート'!C101&lt;&gt;"",'2019年度＿会社・実習内容記入シート'!C101,""),IF(AND('2019年度＿会社・実習内容記入シート'!C97&lt;&gt;"",'2019年度＿会社・実習内容記入シート'!C99&lt;&gt;""),'2019年度＿会社・実習内容記入シート'!C97,""))</f>
      </c>
      <c r="BO3" s="190">
        <f>IF('2019年度＿会社・実習内容記入シート'!C103&lt;&gt;"",IF('2019年度＿会社・実習内容記入シート'!C102&lt;&gt;"",'2019年度＿会社・実習内容記入シート'!C102,""),IF(AND('2019年度＿会社・実習内容記入シート'!C103="",'2019年度＿会社・実習内容記入シート'!C99&lt;&gt;""),IF('2019年度＿会社・実習内容記入シート'!C98&lt;&gt;"",'2019年度＿会社・実習内容記入シート'!C98),""))</f>
      </c>
      <c r="BP3" s="181">
        <f>IF('2019年度＿会社・実習内容記入シート'!C103&lt;&gt;"",'2019年度＿会社・実習内容記入シート'!C103,IF(AND('2019年度＿会社・実習内容記入シート'!C103="",'2019年度＿会社・実習内容記入シート'!C99&lt;&gt;""),'2019年度＿会社・実習内容記入シート'!C99,""))</f>
      </c>
      <c r="BQ3" s="190">
        <f>IF('2019年度＿会社・実習内容記入シート'!C103&lt;&gt;"",IF('2019年度＿会社・実習内容記入シート'!AE101&lt;&gt;"",'2019年度＿会社・実習内容記入シート'!AE101,""),IF(AND('2019年度＿会社・実習内容記入シート'!C103="",'2019年度＿会社・実習内容記入シート'!C99&lt;&gt;"",'2019年度＿会社・実習内容記入シート'!AE97&lt;&gt;""),'2019年度＿会社・実習内容記入シート'!AE97,""))</f>
      </c>
      <c r="BR3" s="181">
        <f>IF('2019年度＿会社・実習内容記入シート'!C103&lt;&gt;"",IF('2019年度＿会社・実習内容記入シート'!AE102&lt;&gt;"",'2019年度＿会社・実習内容記入シート'!AE102,""),IF(AND('2019年度＿会社・実習内容記入シート'!C103="",'2019年度＿会社・実習内容記入シート'!C99&lt;&gt;""),IF('2019年度＿会社・実習内容記入シート'!AE98&lt;&gt;"",'2019年度＿会社・実習内容記入シート'!AE98),""))</f>
      </c>
      <c r="BS3" s="191">
        <f>IF('2019年度＿会社・実習内容記入シート'!C103&lt;&gt;"",IF('2019年度＿会社・実習内容記入シート'!AE103&lt;&gt;"",'2019年度＿会社・実習内容記入シート'!AE103,""),IF(AND('2019年度＿会社・実習内容記入シート'!C103="",'2019年度＿会社・実習内容記入シート'!C99&lt;&gt;"",'2019年度＿会社・実習内容記入シート'!AE99&lt;&gt;""),'2019年度＿会社・実習内容記入シート'!AE99,""))</f>
      </c>
      <c r="BT3" s="181">
        <f>IF(AND('2019年度＿会社・実習内容記入シート'!C99&lt;&gt;"",'2019年度＿会社・実習内容記入シート'!C103&lt;&gt;""),IF('2019年度＿会社・実習内容記入シート'!C97&lt;&gt;"",'2019年度＿会社・実習内容記入シート'!C97,""),"")</f>
      </c>
      <c r="BU3" s="181">
        <f>IF(AND('2019年度＿会社・実習内容記入シート'!C99&lt;&gt;"",'2019年度＿会社・実習内容記入シート'!C103&lt;&gt;""),IF('2019年度＿会社・実習内容記入シート'!C98&lt;&gt;"",'2019年度＿会社・実習内容記入シート'!C98,""),"")</f>
      </c>
      <c r="BV3" s="181">
        <f>IF(AND('2019年度＿会社・実習内容記入シート'!C99&lt;&gt;"",'2019年度＿会社・実習内容記入シート'!C103&lt;&gt;""),'2019年度＿会社・実習内容記入シート'!C99,"")</f>
      </c>
      <c r="BW3" s="181">
        <f>IF(AND('2019年度＿会社・実習内容記入シート'!C99&lt;&gt;"",'2019年度＿会社・実習内容記入シート'!C103&lt;&gt;""),IF('2019年度＿会社・実習内容記入シート'!AE97&lt;&gt;"",'2019年度＿会社・実習内容記入シート'!AE97,""),"")</f>
      </c>
      <c r="BX3" s="181">
        <f>IF(AND('2019年度＿会社・実習内容記入シート'!C99&lt;&gt;"",'2019年度＿会社・実習内容記入シート'!C103&lt;&gt;""),IF('2019年度＿会社・実習内容記入シート'!AE98&lt;&gt;"",'2019年度＿会社・実習内容記入シート'!AE98,""),"")</f>
      </c>
      <c r="BY3" s="181">
        <f>IF(AND('2019年度＿会社・実習内容記入シート'!C99&lt;&gt;"",'2019年度＿会社・実習内容記入シート'!C103&lt;&gt;""),IF('2019年度＿会社・実習内容記入シート'!AE99&lt;&gt;"",'2019年度＿会社・実習内容記入シート'!AE99,""),"")</f>
      </c>
      <c r="BZ3" s="209" t="str">
        <f>IF(AND('2019年度＿会社・実習内容記入シート'!T43="",'2019年度＿会社・実習内容記入シート'!T44="",'2019年度＿会社・実習内容記入シート'!T45="",'2019年度＿会社・実習内容記入シート'!T46="",'2019年度＿会社・実習内容記入シート'!T47="",'2019年度＿会社・実習内容記入シート'!T48="",'2019年度＿会社・実習内容記入シート'!T49="",'2019年度＿会社・実習内容記入シート'!T50="",'2019年度＿会社・実習内容記入シート'!T51="",'2019年度＿会社・実習内容記入シート'!T52=""),"要確認","有")</f>
        <v>要確認</v>
      </c>
      <c r="CA3" s="183">
        <f>IF(AND('2019年度＿会社・実習内容記入シート'!G37="",'2019年度＿会社・実習内容記入シート'!U37="",'2019年度＿会社・実習内容記入シート'!AN37=""),"",IF('2019年度＿会社・実習内容記入シート'!AN37&lt;&gt;"","別途相談",'2019年度＿会社・実習内容記入シート'!G37&amp;"/"&amp;'2019年度＿会社・実習内容記入シート'!M37&amp;"～"&amp;'2019年度＿会社・実習内容記入シート'!U37&amp;"/"&amp;'2019年度＿会社・実習内容記入シート'!AA37))</f>
      </c>
      <c r="CB3" s="192">
        <f>IF(AND('2019年度＿会社・実習内容記入シート'!G38="",'2019年度＿会社・実習内容記入シート'!U38="",'2019年度＿会社・実習内容記入シート'!AN37=""),"",IF('2019年度＿会社・実習内容記入シート'!AN37&lt;&gt;"","別途相談",'2019年度＿会社・実習内容記入シート'!G38&amp;"/"&amp;'2019年度＿会社・実習内容記入シート'!M38&amp;"～"&amp;'2019年度＿会社・実習内容記入シート'!U38&amp;"/"&amp;'2019年度＿会社・実習内容記入シート'!AA38))</f>
      </c>
      <c r="CC3" s="193">
        <f>IF(AND('2019年度＿会社・実習内容記入シート'!E40="",'2019年度＿会社・実習内容記入シート'!AN40=""),"",IF('2019年度＿会社・実習内容記入シート'!E40&lt;&gt;"",'2019年度＿会社・実習内容記入シート'!E40,"別途相談"))</f>
      </c>
      <c r="CD3" s="188" t="b">
        <f>IF('2019年度＿会社・実習内容記入シート'!C4&lt;&gt;"",IF('2019年度＿会社・実習内容記入シート'!C92&lt;&gt;"",'2019年度＿会社・実習内容記入シート'!C92&amp;"人","別途相談"))</f>
        <v>0</v>
      </c>
      <c r="CE3" s="189">
        <f>IF('2019年度＿会社・実習内容記入シート'!$C$4&lt;&gt;"",IF(AND('2019年度＿会社・実習内容記入シート'!$D$94="可",'2019年度＿会社・実習内容記入シート'!$I$94="否"),"要問合",IF('2019年度＿会社・実習内容記入シート'!D94&lt;&gt;"","可","")),"")</f>
      </c>
      <c r="CF3" s="189">
        <f>IF('2019年度＿会社・実習内容記入シート'!C4&lt;&gt;"",IF(AND('2019年度＿会社・実習内容記入シート'!X94="",'2019年度＿会社・実習内容記入シート'!AH94=""),"ー",'2019年度＿会社・実習内容記入シート'!X94&amp;"/"&amp;'2019年度＿会社・実習内容記入シート'!AH94),"")</f>
      </c>
    </row>
    <row r="4" spans="12:83" s="31" customFormat="1" ht="16.5">
      <c r="L4" s="32"/>
      <c r="M4" s="32"/>
      <c r="U4" s="33"/>
      <c r="V4" s="33"/>
      <c r="W4" s="33"/>
      <c r="X4" s="33"/>
      <c r="Y4" s="11"/>
      <c r="Z4" s="33"/>
      <c r="AA4" s="33"/>
      <c r="AE4" s="33"/>
      <c r="AF4" s="33"/>
      <c r="AG4" s="33"/>
      <c r="AH4" s="33"/>
      <c r="AI4" s="33"/>
      <c r="AJ4" s="33"/>
      <c r="AK4" s="33"/>
      <c r="AL4" s="33"/>
      <c r="AM4" s="33"/>
      <c r="AN4" s="33"/>
      <c r="AO4" s="33"/>
      <c r="AP4" s="33"/>
      <c r="AQ4" s="35"/>
      <c r="AU4" s="36"/>
      <c r="AW4" s="12"/>
      <c r="AY4" s="12"/>
      <c r="BA4" s="16"/>
      <c r="BB4" s="16"/>
      <c r="BC4" s="16"/>
      <c r="BD4" s="16"/>
      <c r="BE4" s="16"/>
      <c r="BF4" s="16"/>
      <c r="BJ4" s="56"/>
      <c r="BK4" s="56"/>
      <c r="BM4" s="35"/>
      <c r="BO4" s="12"/>
      <c r="BQ4" s="12"/>
      <c r="BS4" s="34"/>
      <c r="CA4" s="33"/>
      <c r="CB4" s="33"/>
      <c r="CC4" s="33"/>
      <c r="CE4" s="56"/>
    </row>
    <row r="5" spans="47:71" ht="16.5">
      <c r="AU5" s="36"/>
      <c r="AW5" s="12"/>
      <c r="AY5" s="12"/>
      <c r="BA5" s="16"/>
      <c r="BB5" s="16"/>
      <c r="BC5" s="16"/>
      <c r="BD5" s="16"/>
      <c r="BE5" s="16"/>
      <c r="BF5" s="16"/>
      <c r="BO5" s="17"/>
      <c r="BQ5" s="17"/>
      <c r="BS5" s="18"/>
    </row>
    <row r="6" spans="47:71" ht="16.5">
      <c r="AU6" s="36"/>
      <c r="AW6" s="12"/>
      <c r="AY6" s="12"/>
      <c r="BA6" s="16"/>
      <c r="BB6" s="16"/>
      <c r="BC6" s="16"/>
      <c r="BD6" s="16"/>
      <c r="BE6" s="16"/>
      <c r="BF6" s="16"/>
      <c r="BO6" s="17"/>
      <c r="BQ6" s="17"/>
      <c r="BS6" s="18"/>
    </row>
    <row r="7" spans="47:71" ht="16.5">
      <c r="AU7" s="36"/>
      <c r="BA7" s="16"/>
      <c r="BB7" s="16"/>
      <c r="BC7" s="16"/>
      <c r="BD7" s="16"/>
      <c r="BE7" s="16"/>
      <c r="BF7" s="16"/>
      <c r="BO7" s="17"/>
      <c r="BQ7" s="17"/>
      <c r="BS7" s="18"/>
    </row>
    <row r="8" spans="53:71" ht="16.5">
      <c r="BA8" s="16"/>
      <c r="BB8" s="16"/>
      <c r="BC8" s="16"/>
      <c r="BD8" s="16"/>
      <c r="BE8" s="16"/>
      <c r="BF8" s="16"/>
      <c r="BO8" s="19"/>
      <c r="BQ8" s="19"/>
      <c r="BS8" s="19"/>
    </row>
    <row r="9" spans="53:71" ht="16.5">
      <c r="BA9" s="16"/>
      <c r="BB9" s="16"/>
      <c r="BC9" s="16"/>
      <c r="BD9" s="16"/>
      <c r="BE9" s="16"/>
      <c r="BF9" s="16"/>
      <c r="BO9" s="19"/>
      <c r="BQ9" s="19"/>
      <c r="BS9" s="19"/>
    </row>
    <row r="10" spans="53:58" ht="16.5">
      <c r="BA10" s="19"/>
      <c r="BB10" s="19"/>
      <c r="BC10" s="19"/>
      <c r="BD10" s="19"/>
      <c r="BE10" s="19"/>
      <c r="BF10" s="19"/>
    </row>
  </sheetData>
  <sheetProtection selectLockedCells="1"/>
  <mergeCells count="12">
    <mergeCell ref="F1:R1"/>
    <mergeCell ref="T1:AD1"/>
    <mergeCell ref="AV1:BF1"/>
    <mergeCell ref="BL1:BM1"/>
    <mergeCell ref="BN1:BS1"/>
    <mergeCell ref="BT1:BY1"/>
    <mergeCell ref="L3:M3"/>
    <mergeCell ref="AE2:AJ2"/>
    <mergeCell ref="AK2:AM2"/>
    <mergeCell ref="AO2:AP2"/>
    <mergeCell ref="BL2:BM2"/>
    <mergeCell ref="BL3:BM3"/>
  </mergeCells>
  <conditionalFormatting sqref="AI1:AJ1 AI3:AJ65536">
    <cfRule type="expression" priority="3" dxfId="2" stopIfTrue="1">
      <formula>IF('事務局用※削除不可'!AR1="不可",'事務局用※削除不可'!AI1="早稲田")</formula>
    </cfRule>
  </conditionalFormatting>
  <conditionalFormatting sqref="CF3">
    <cfRule type="expression" priority="2" dxfId="199" stopIfTrue="1">
      <formula>AND('事務局用※削除不可'!$CE$3="可",'事務局用※削除不可'!$CF$3="ー")</formula>
    </cfRule>
  </conditionalFormatting>
  <conditionalFormatting sqref="BK3">
    <cfRule type="expression" priority="1" dxfId="199" stopIfTrue="1">
      <formula>AND('事務局用※削除不可'!$BJ$3="可",'事務局用※削除不可'!$BK$3="ー")</formula>
    </cfRule>
  </conditionalFormatting>
  <dataValidations count="1">
    <dataValidation type="list" allowBlank="1" showDropDown="1" showInputMessage="1" showErrorMessage="1" sqref="AT4">
      <formula1>"挨拶程度,日常会話が出来る位,ほとんどの会話が理解できる位,その他"</formula1>
    </dataValidation>
  </dataValidations>
  <printOptions/>
  <pageMargins left="0.31496062992125984" right="0.31496062992125984" top="0.7480314960629921" bottom="0.7480314960629921" header="0.31496062992125984" footer="0.31496062992125984"/>
  <pageSetup fitToHeight="0" fitToWidth="1" horizontalDpi="600" verticalDpi="600" orientation="landscape" paperSize="9" scale="1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emitanimoto</cp:lastModifiedBy>
  <cp:lastPrinted>2018-09-27T06:38:01Z</cp:lastPrinted>
  <dcterms:created xsi:type="dcterms:W3CDTF">2013-09-06T07:50:15Z</dcterms:created>
  <dcterms:modified xsi:type="dcterms:W3CDTF">2019-05-18T00:16:41Z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