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autoCompressPictures="0"/>
  <mc:AlternateContent xmlns:mc="http://schemas.openxmlformats.org/markup-compatibility/2006">
    <mc:Choice Requires="x15">
      <x15ac:absPath xmlns:x15ac="http://schemas.microsoft.com/office/spreadsheetml/2010/11/ac" url="\\Ls720dnb391\共有フォルダ\40   (公２)  産業人材育成事業\1)高度人材育成プログラム\1-1-1)研修型インターンシップ\1-4)書式\R05\"/>
    </mc:Choice>
  </mc:AlternateContent>
  <xr:revisionPtr revIDLastSave="0" documentId="13_ncr:1_{3CF22A27-0006-4E48-AEF7-147E2B70838D}" xr6:coauthVersionLast="47" xr6:coauthVersionMax="47" xr10:uidLastSave="{00000000-0000-0000-0000-000000000000}"/>
  <bookViews>
    <workbookView xWindow="2520" yWindow="855" windowWidth="22590" windowHeight="14115" xr2:uid="{00000000-000D-0000-FFFF-FFFF00000000}"/>
  </bookViews>
  <sheets>
    <sheet name="2023年度＿会社・実習内容記入シート" sheetId="14" r:id="rId1"/>
    <sheet name="記入例" sheetId="15" r:id="rId2"/>
    <sheet name="事務局用※削除不可" sheetId="13" r:id="rId3"/>
  </sheets>
  <definedNames>
    <definedName name="_xlnm._FilterDatabase" localSheetId="0" hidden="1">'2023年度＿会社・実習内容記入シート'!$A$1:$BC$58</definedName>
    <definedName name="_xlnm.Print_Area" localSheetId="0">'2023年度＿会社・実習内容記入シート'!$A$1:$BC$102</definedName>
    <definedName name="_xlnm.Print_Area" localSheetId="1">記入例!$A$1:$BC$103</definedName>
    <definedName name="Z_443FD75E_66CA_4A0B_81DA_E92F11D790C4_.wvu.PrintArea" localSheetId="0" hidden="1">'2023年度＿会社・実習内容記入シート'!$A$2:$BC$98</definedName>
    <definedName name="Z_443FD75E_66CA_4A0B_81DA_E92F11D790C4_.wvu.PrintArea" localSheetId="1" hidden="1">記入例!$A$2:$BC$99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3" i="13" l="1"/>
  <c r="U3" i="13"/>
  <c r="CC3" i="13"/>
  <c r="T3" i="13"/>
  <c r="CE3" i="13"/>
  <c r="X3" i="13"/>
  <c r="Y3" i="13"/>
  <c r="W3" i="13"/>
  <c r="AG3" i="13"/>
  <c r="Q3" i="13"/>
  <c r="CD3" i="13"/>
  <c r="S3" i="13"/>
  <c r="R3" i="13"/>
  <c r="P3" i="13"/>
  <c r="O3" i="13"/>
  <c r="N3" i="13"/>
  <c r="K3" i="13"/>
  <c r="L3" i="13"/>
  <c r="J3" i="13"/>
  <c r="I3" i="13"/>
  <c r="H3" i="13"/>
  <c r="G3" i="13"/>
  <c r="C5" i="15" s="1"/>
  <c r="F3" i="13"/>
  <c r="E3" i="13"/>
  <c r="BF3" i="13"/>
  <c r="C27" i="15"/>
  <c r="E95" i="15"/>
  <c r="C60" i="15"/>
  <c r="C3" i="15"/>
  <c r="B3" i="13"/>
  <c r="E94" i="14"/>
  <c r="BN3" i="13" s="1"/>
  <c r="CB3" i="13"/>
  <c r="CA3" i="13"/>
  <c r="BZ3" i="13"/>
  <c r="BY3" i="13"/>
  <c r="BX3" i="13"/>
  <c r="BW3" i="13"/>
  <c r="BV3" i="13"/>
  <c r="BU3" i="13"/>
  <c r="BT3" i="13"/>
  <c r="BS3" i="13"/>
  <c r="BR3" i="13"/>
  <c r="BQ3" i="13"/>
  <c r="BP3" i="13"/>
  <c r="BJ3" i="13"/>
  <c r="BI3" i="13"/>
  <c r="BH3" i="13"/>
  <c r="AW3" i="13"/>
  <c r="AV3" i="13"/>
  <c r="AU3" i="13"/>
  <c r="AT3" i="13"/>
  <c r="AS3" i="13"/>
  <c r="AE3" i="13"/>
  <c r="AR3" i="13"/>
  <c r="AQ3" i="13"/>
  <c r="AP3" i="13"/>
  <c r="AO3" i="13"/>
  <c r="AN3" i="13"/>
  <c r="AM3" i="13"/>
  <c r="AL3" i="13"/>
  <c r="AK3" i="13"/>
  <c r="AJ3" i="13"/>
  <c r="AH3" i="13"/>
  <c r="AD3" i="13"/>
  <c r="AF3" i="13"/>
  <c r="AB3" i="13"/>
  <c r="AC3" i="13"/>
  <c r="AA3" i="13"/>
  <c r="Z3" i="13"/>
  <c r="AZ3" i="13"/>
  <c r="CG3" i="13"/>
  <c r="AX3" i="13"/>
  <c r="CF3" i="13"/>
  <c r="CH3" i="13"/>
  <c r="BB3" i="13"/>
  <c r="AY3" i="13"/>
  <c r="BE3" i="13"/>
  <c r="BD3" i="13"/>
  <c r="BG3" i="13"/>
  <c r="BA3" i="13"/>
  <c r="BL3" i="13"/>
  <c r="BC3" i="13"/>
  <c r="C59" i="14"/>
  <c r="C27" i="14"/>
  <c r="BK3" i="13"/>
  <c r="BM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pc16</author>
    <author>kpec11</author>
    <author>pc18</author>
  </authors>
  <commentList>
    <comment ref="C29" authorId="0" shapeId="0" xr:uid="{00000000-0006-0000-0000-000001000000}">
      <text>
        <r>
          <rPr>
            <b/>
            <sz val="11"/>
            <color indexed="10"/>
            <rFont val="ＭＳ Ｐゴシック"/>
            <family val="3"/>
            <charset val="128"/>
          </rPr>
          <t>学生がエントリーする際に見る重要なポイントです。
学生がイメージし易いように、出来るかぎり具体的にご記入ください。
専門分野に関する実習内容がある場合には、
その内容をご記入ください。
スケジュールも必ずご記入をお願いいたします。</t>
        </r>
      </text>
    </comment>
    <comment ref="AL37" authorId="1" shapeId="0" xr:uid="{00000000-0006-0000-0000-000002000000}">
      <text>
        <r>
          <rPr>
            <b/>
            <sz val="11"/>
            <color indexed="81"/>
            <rFont val="MS P ゴシック"/>
            <family val="3"/>
            <charset val="128"/>
          </rPr>
          <t>複数の日程で実習可能な場合は、②にもご記入下さい。
また、学生の希望で変更が可能の場合は、“別途相談可”にチェックを入れてください</t>
        </r>
      </text>
    </comment>
    <comment ref="T43" authorId="1" shapeId="0" xr:uid="{00000000-0006-0000-0000-000003000000}">
      <text>
        <r>
          <rPr>
            <sz val="9"/>
            <color indexed="81"/>
            <rFont val="ＭＳ Ｐゴシック"/>
            <family val="3"/>
            <charset val="128"/>
          </rPr>
          <t xml:space="preserve">
</t>
        </r>
        <r>
          <rPr>
            <b/>
            <sz val="11"/>
            <color indexed="81"/>
            <rFont val="ＭＳ Ｐゴシック"/>
            <family val="3"/>
            <charset val="128"/>
          </rPr>
          <t>学生がエントリーする際に見る重要なポイントです。
下記内容を可能な範囲で実習に盛り込んでいただけますと幸いです
・社員との懇談（会談）の時間</t>
        </r>
        <r>
          <rPr>
            <b/>
            <sz val="10"/>
            <color indexed="81"/>
            <rFont val="ＭＳ Ｐゴシック"/>
            <family val="3"/>
            <charset val="128"/>
          </rPr>
          <t>（OB/OGが可能あればなお可）</t>
        </r>
        <r>
          <rPr>
            <b/>
            <sz val="11"/>
            <color indexed="81"/>
            <rFont val="ＭＳ Ｐゴシック"/>
            <family val="3"/>
            <charset val="128"/>
          </rPr>
          <t xml:space="preserve">
・実習最終日
　社長（他経営陣等）へのプレゼンテーション（報告）の場</t>
        </r>
      </text>
    </comment>
    <comment ref="C58" authorId="2" shapeId="0" xr:uid="{00000000-0006-0000-0000-000004000000}">
      <text>
        <r>
          <rPr>
            <b/>
            <sz val="10"/>
            <color indexed="10"/>
            <rFont val="ＭＳ Ｐゴシック"/>
            <family val="3"/>
            <charset val="128"/>
          </rPr>
          <t>主に学生は公共の交通機関を使用致しますので、ご記入をお願い致します。</t>
        </r>
      </text>
    </comment>
    <comment ref="B61" authorId="0" shapeId="0" xr:uid="{00000000-0006-0000-0000-000005000000}">
      <text>
        <r>
          <rPr>
            <b/>
            <sz val="8"/>
            <color indexed="10"/>
            <rFont val="ＭＳ Ｐゴシック"/>
            <family val="3"/>
            <charset val="128"/>
          </rPr>
          <t>（必須/
複数選択）</t>
        </r>
      </text>
    </comment>
    <comment ref="BC62" authorId="2" shapeId="0" xr:uid="{00000000-0006-0000-0000-000006000000}">
      <text>
        <r>
          <rPr>
            <b/>
            <sz val="11"/>
            <color indexed="10"/>
            <rFont val="ＭＳ Ｐゴシック"/>
            <family val="3"/>
            <charset val="128"/>
          </rPr>
          <t>希望する学校の【　】内の●選択してください</t>
        </r>
      </text>
    </comment>
    <comment ref="B65" authorId="0" shapeId="0" xr:uid="{00000000-0006-0000-0000-000007000000}">
      <text>
        <r>
          <rPr>
            <b/>
            <sz val="9"/>
            <color indexed="10"/>
            <rFont val="ＭＳ Ｐゴシック"/>
            <family val="3"/>
            <charset val="128"/>
          </rPr>
          <t>（必須/
複数選択）</t>
        </r>
      </text>
    </comment>
    <comment ref="B77" authorId="0" shapeId="0" xr:uid="{00000000-0006-0000-0000-000008000000}">
      <text>
        <r>
          <rPr>
            <b/>
            <sz val="9"/>
            <color indexed="10"/>
            <rFont val="ＭＳ Ｐゴシック"/>
            <family val="3"/>
            <charset val="128"/>
          </rPr>
          <t>必要なスキルや特記すべき条件を具体的に</t>
        </r>
      </text>
    </comment>
    <comment ref="B88" authorId="0" shapeId="0" xr:uid="{00000000-0006-0000-0000-000009000000}">
      <text>
        <r>
          <rPr>
            <sz val="8"/>
            <color indexed="10"/>
            <rFont val="ＭＳ Ｐゴシック"/>
            <family val="3"/>
            <charset val="128"/>
          </rPr>
          <t>待遇についての追記事項・用意するもの等をご記入下さい。</t>
        </r>
      </text>
    </comment>
    <comment ref="C92" authorId="2" shapeId="0" xr:uid="{00000000-0006-0000-0000-00000A000000}">
      <text>
        <r>
          <rPr>
            <b/>
            <sz val="9"/>
            <color indexed="10"/>
            <rFont val="ＭＳ Ｐゴシック"/>
            <family val="3"/>
            <charset val="128"/>
          </rPr>
          <t>全登録企業統一、変更不可</t>
        </r>
      </text>
    </comment>
    <comment ref="BC93" authorId="2" shapeId="0" xr:uid="{00000000-0006-0000-0000-00000B000000}">
      <text>
        <r>
          <rPr>
            <b/>
            <sz val="10"/>
            <color indexed="10"/>
            <rFont val="ＭＳ Ｐゴシック"/>
            <family val="3"/>
            <charset val="128"/>
          </rPr>
          <t>期間延長可（</t>
        </r>
        <r>
          <rPr>
            <b/>
            <u/>
            <sz val="10"/>
            <color indexed="10"/>
            <rFont val="ＭＳ Ｐゴシック"/>
            <family val="3"/>
            <charset val="128"/>
          </rPr>
          <t>7/31時点で学生応募無の場合</t>
        </r>
        <r>
          <rPr>
            <b/>
            <sz val="10"/>
            <color indexed="10"/>
            <rFont val="ＭＳ Ｐゴシック"/>
            <family val="3"/>
            <charset val="128"/>
          </rPr>
          <t>）の最終応募締切日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pc16</author>
    <author>kpec11</author>
    <author>pc18</author>
  </authors>
  <commentList>
    <comment ref="C29" authorId="0" shapeId="0" xr:uid="{00000000-0006-0000-0100-000001000000}">
      <text>
        <r>
          <rPr>
            <b/>
            <sz val="11"/>
            <color indexed="10"/>
            <rFont val="ＭＳ Ｐゴシック"/>
            <family val="3"/>
            <charset val="128"/>
          </rPr>
          <t>学生がエントリーする際に見る重要なポイントです。
出来るかぎり具体的にご記入ください。
専門分野に関する実習内容がある場合には、
その内容をご記入ください。
スケジュールも必ずご記入をお願いいたします。</t>
        </r>
      </text>
    </comment>
    <comment ref="T42" authorId="1" shapeId="0" xr:uid="{00000000-0006-0000-0100-000002000000}">
      <text>
        <r>
          <rPr>
            <sz val="9"/>
            <color indexed="81"/>
            <rFont val="ＭＳ Ｐゴシック"/>
            <family val="3"/>
            <charset val="128"/>
          </rPr>
          <t xml:space="preserve">
</t>
        </r>
        <r>
          <rPr>
            <b/>
            <sz val="11"/>
            <color indexed="81"/>
            <rFont val="ＭＳ Ｐゴシック"/>
            <family val="3"/>
            <charset val="128"/>
          </rPr>
          <t>学生がエントリーする際に見る重要なポイントです。
なお、以下の項目を必ず実習内容に盛り込んでください。
　１、工場（施設）見学
　２、社員との懇談（会談）の時間</t>
        </r>
        <r>
          <rPr>
            <b/>
            <sz val="10"/>
            <color indexed="81"/>
            <rFont val="ＭＳ Ｐゴシック"/>
            <family val="3"/>
            <charset val="128"/>
          </rPr>
          <t>（OB/OGが可能あればなお可）</t>
        </r>
        <r>
          <rPr>
            <b/>
            <sz val="11"/>
            <color indexed="81"/>
            <rFont val="ＭＳ Ｐゴシック"/>
            <family val="3"/>
            <charset val="128"/>
          </rPr>
          <t xml:space="preserve">
　３、実習最終日
　　　社長（他経営陣等）へのプレゼンテーション（報告）の場</t>
        </r>
      </text>
    </comment>
    <comment ref="C57" authorId="2" shapeId="0" xr:uid="{00000000-0006-0000-0100-000003000000}">
      <text>
        <r>
          <rPr>
            <b/>
            <sz val="10"/>
            <color indexed="10"/>
            <rFont val="ＭＳ Ｐゴシック"/>
            <family val="3"/>
            <charset val="128"/>
          </rPr>
          <t>主に学生は公共の交通機関を使用致しますので、ご記入をお願い致します。</t>
        </r>
      </text>
    </comment>
    <comment ref="B62" authorId="0" shapeId="0" xr:uid="{00000000-0006-0000-0100-000004000000}">
      <text>
        <r>
          <rPr>
            <b/>
            <sz val="8"/>
            <color indexed="10"/>
            <rFont val="ＭＳ Ｐゴシック"/>
            <family val="3"/>
            <charset val="128"/>
          </rPr>
          <t>（必須/
複数選択）</t>
        </r>
      </text>
    </comment>
    <comment ref="BC63" authorId="2" shapeId="0" xr:uid="{00000000-0006-0000-0100-000005000000}">
      <text>
        <r>
          <rPr>
            <b/>
            <sz val="11"/>
            <color indexed="10"/>
            <rFont val="ＭＳ Ｐゴシック"/>
            <family val="3"/>
            <charset val="128"/>
          </rPr>
          <t>希望する学校の【　】内の●選択してください</t>
        </r>
      </text>
    </comment>
    <comment ref="B66" authorId="0" shapeId="0" xr:uid="{00000000-0006-0000-0100-000006000000}">
      <text>
        <r>
          <rPr>
            <b/>
            <sz val="9"/>
            <color indexed="10"/>
            <rFont val="ＭＳ Ｐゴシック"/>
            <family val="3"/>
            <charset val="128"/>
          </rPr>
          <t>（必須/
複数選択）</t>
        </r>
      </text>
    </comment>
    <comment ref="B78" authorId="0" shapeId="0" xr:uid="{00000000-0006-0000-0100-000007000000}">
      <text>
        <r>
          <rPr>
            <b/>
            <sz val="9"/>
            <color indexed="10"/>
            <rFont val="ＭＳ Ｐゴシック"/>
            <family val="3"/>
            <charset val="128"/>
          </rPr>
          <t>必要なスキルや特記すべき条件を具体的に</t>
        </r>
      </text>
    </comment>
    <comment ref="B89" authorId="0" shapeId="0" xr:uid="{00000000-0006-0000-0100-000008000000}">
      <text>
        <r>
          <rPr>
            <sz val="8"/>
            <color indexed="10"/>
            <rFont val="ＭＳ Ｐゴシック"/>
            <family val="3"/>
            <charset val="128"/>
          </rPr>
          <t>待遇についての追記事項・用意するもの等をご記入下さい。</t>
        </r>
      </text>
    </comment>
    <comment ref="C93" authorId="2" shapeId="0" xr:uid="{00000000-0006-0000-0100-000009000000}">
      <text>
        <r>
          <rPr>
            <b/>
            <sz val="9"/>
            <color indexed="10"/>
            <rFont val="ＭＳ Ｐゴシック"/>
            <family val="3"/>
            <charset val="128"/>
          </rPr>
          <t>全登録企業統一、変更不可</t>
        </r>
      </text>
    </comment>
    <comment ref="BC94" authorId="2" shapeId="0" xr:uid="{00000000-0006-0000-0100-00000A000000}">
      <text>
        <r>
          <rPr>
            <b/>
            <sz val="10"/>
            <color indexed="10"/>
            <rFont val="ＭＳ Ｐゴシック"/>
            <family val="3"/>
            <charset val="128"/>
          </rPr>
          <t>期間延長可（</t>
        </r>
        <r>
          <rPr>
            <b/>
            <u/>
            <sz val="10"/>
            <color indexed="10"/>
            <rFont val="ＭＳ Ｐゴシック"/>
            <family val="3"/>
            <charset val="128"/>
          </rPr>
          <t>7/31時点で学生応募無の場合</t>
        </r>
        <r>
          <rPr>
            <b/>
            <sz val="10"/>
            <color indexed="10"/>
            <rFont val="ＭＳ Ｐゴシック"/>
            <family val="3"/>
            <charset val="128"/>
          </rPr>
          <t>）の最終応募締切日</t>
        </r>
      </text>
    </comment>
  </commentList>
</comments>
</file>

<file path=xl/sharedStrings.xml><?xml version="1.0" encoding="utf-8"?>
<sst xmlns="http://schemas.openxmlformats.org/spreadsheetml/2006/main" count="710" uniqueCount="257">
  <si>
    <t>コメントの印刷</t>
    <rPh sb="5" eb="7">
      <t>インサツ</t>
    </rPh>
    <phoneticPr fontId="2"/>
  </si>
  <si>
    <t>産業人材育成フォーラム　インターンシップ（研修型）受入登録シート</t>
    <rPh sb="0" eb="6">
      <t>サンギョウジンザイイクセイ</t>
    </rPh>
    <rPh sb="21" eb="23">
      <t>ケンシュウ</t>
    </rPh>
    <rPh sb="23" eb="24">
      <t>ガタ</t>
    </rPh>
    <rPh sb="25" eb="27">
      <t>ウケイレ</t>
    </rPh>
    <rPh sb="27" eb="29">
      <t>トウロク</t>
    </rPh>
    <phoneticPr fontId="2"/>
  </si>
  <si>
    <t>ページ設定→シート→コメント（選択）</t>
    <rPh sb="3" eb="5">
      <t>セッテイ</t>
    </rPh>
    <rPh sb="15" eb="17">
      <t>センタク</t>
    </rPh>
    <phoneticPr fontId="2"/>
  </si>
  <si>
    <t>事業内容</t>
    <rPh sb="0" eb="2">
      <t>ジギョウ</t>
    </rPh>
    <rPh sb="2" eb="4">
      <t>ナイヨウ</t>
    </rPh>
    <phoneticPr fontId="2"/>
  </si>
  <si>
    <t>番号/よみ</t>
    <rPh sb="0" eb="2">
      <t>バンゴウ</t>
    </rPh>
    <phoneticPr fontId="2"/>
  </si>
  <si>
    <t>会社名</t>
    <rPh sb="0" eb="2">
      <t>カイシャ</t>
    </rPh>
    <rPh sb="2" eb="3">
      <t>メイ</t>
    </rPh>
    <phoneticPr fontId="2"/>
  </si>
  <si>
    <t>業種</t>
    <rPh sb="0" eb="2">
      <t>ギョウシュ</t>
    </rPh>
    <phoneticPr fontId="2"/>
  </si>
  <si>
    <t>事業内容 
※150文字以内（簡潔に）</t>
    <rPh sb="0" eb="2">
      <t>ジギョウ</t>
    </rPh>
    <rPh sb="2" eb="4">
      <t>ナイヨウ</t>
    </rPh>
    <rPh sb="11" eb="13">
      <t>モジ</t>
    </rPh>
    <rPh sb="13" eb="15">
      <t>イナイ</t>
    </rPh>
    <rPh sb="16" eb="18">
      <t>カンケツ</t>
    </rPh>
    <phoneticPr fontId="2"/>
  </si>
  <si>
    <t>所在地</t>
    <rPh sb="0" eb="3">
      <t>ショザイチ</t>
    </rPh>
    <phoneticPr fontId="2"/>
  </si>
  <si>
    <t>〒</t>
    <phoneticPr fontId="2"/>
  </si>
  <si>
    <t>電話番号</t>
    <rPh sb="0" eb="2">
      <t>デンワ</t>
    </rPh>
    <rPh sb="2" eb="4">
      <t>バンゴウ</t>
    </rPh>
    <phoneticPr fontId="2"/>
  </si>
  <si>
    <t>ＦＡＸ番号</t>
    <rPh sb="3" eb="5">
      <t>バンゴウ</t>
    </rPh>
    <phoneticPr fontId="2"/>
  </si>
  <si>
    <t>設立年月</t>
    <rPh sb="0" eb="2">
      <t>セツリツ</t>
    </rPh>
    <rPh sb="2" eb="3">
      <t>ネン</t>
    </rPh>
    <phoneticPr fontId="2"/>
  </si>
  <si>
    <t>従業員数</t>
    <rPh sb="0" eb="3">
      <t>ジュウギョウイン</t>
    </rPh>
    <rPh sb="3" eb="4">
      <t>スウ</t>
    </rPh>
    <phoneticPr fontId="2"/>
  </si>
  <si>
    <t>名</t>
    <rPh sb="0" eb="1">
      <t>メイ</t>
    </rPh>
    <phoneticPr fontId="2"/>
  </si>
  <si>
    <t>平均年齢</t>
    <rPh sb="0" eb="2">
      <t>ヘイキン</t>
    </rPh>
    <rPh sb="2" eb="4">
      <t>ネンレイ</t>
    </rPh>
    <phoneticPr fontId="2"/>
  </si>
  <si>
    <t>歳</t>
    <rPh sb="0" eb="1">
      <t>サイ</t>
    </rPh>
    <phoneticPr fontId="2"/>
  </si>
  <si>
    <t>ホームページ</t>
    <phoneticPr fontId="2"/>
  </si>
  <si>
    <t>代表役職</t>
    <rPh sb="0" eb="2">
      <t>ダイヒョウ</t>
    </rPh>
    <rPh sb="2" eb="4">
      <t>ヤクショク</t>
    </rPh>
    <phoneticPr fontId="2"/>
  </si>
  <si>
    <t>代表者氏名</t>
    <rPh sb="0" eb="3">
      <t>ダイヒョウシャ</t>
    </rPh>
    <rPh sb="3" eb="5">
      <t>シメイ</t>
    </rPh>
    <phoneticPr fontId="2"/>
  </si>
  <si>
    <t>企業ＰＲ
※250文字以内</t>
    <rPh sb="0" eb="2">
      <t>キギョウ</t>
    </rPh>
    <phoneticPr fontId="2"/>
  </si>
  <si>
    <t>会社名</t>
    <rPh sb="0" eb="3">
      <t>カイシャメイ</t>
    </rPh>
    <phoneticPr fontId="2"/>
  </si>
  <si>
    <t>実習概要</t>
    <phoneticPr fontId="2"/>
  </si>
  <si>
    <t>実習テーマ</t>
    <phoneticPr fontId="2"/>
  </si>
  <si>
    <t>実習内容</t>
    <phoneticPr fontId="2"/>
  </si>
  <si>
    <t>実習可能期間</t>
    <rPh sb="0" eb="2">
      <t>ジッシュウ</t>
    </rPh>
    <rPh sb="2" eb="4">
      <t>カノウ</t>
    </rPh>
    <rPh sb="4" eb="6">
      <t>キカン</t>
    </rPh>
    <phoneticPr fontId="2"/>
  </si>
  <si>
    <t>①</t>
    <phoneticPr fontId="2"/>
  </si>
  <si>
    <t>月</t>
    <rPh sb="0" eb="1">
      <t>ガツ</t>
    </rPh>
    <phoneticPr fontId="2"/>
  </si>
  <si>
    <t>日</t>
    <rPh sb="0" eb="1">
      <t>ニチ</t>
    </rPh>
    <phoneticPr fontId="2"/>
  </si>
  <si>
    <t>～</t>
  </si>
  <si>
    <t>【</t>
  </si>
  <si>
    <t>】</t>
  </si>
  <si>
    <t>別途相談可</t>
    <rPh sb="4" eb="5">
      <t>カ</t>
    </rPh>
    <phoneticPr fontId="2"/>
  </si>
  <si>
    <t>②</t>
    <phoneticPr fontId="2"/>
  </si>
  <si>
    <t>※学生のスケジュールに対応可</t>
    <rPh sb="1" eb="3">
      <t>ガクセイ</t>
    </rPh>
    <rPh sb="11" eb="13">
      <t>タイオウ</t>
    </rPh>
    <rPh sb="13" eb="14">
      <t>カ</t>
    </rPh>
    <phoneticPr fontId="2"/>
  </si>
  <si>
    <t>実習予定日数</t>
    <rPh sb="0" eb="2">
      <t>ジッシュウ</t>
    </rPh>
    <rPh sb="2" eb="4">
      <t>ヨテイ</t>
    </rPh>
    <rPh sb="4" eb="6">
      <t>ニッスウ</t>
    </rPh>
    <phoneticPr fontId="2"/>
  </si>
  <si>
    <t>日間</t>
    <rPh sb="0" eb="1">
      <t>ニチ</t>
    </rPh>
    <rPh sb="1" eb="2">
      <t>カン</t>
    </rPh>
    <phoneticPr fontId="2"/>
  </si>
  <si>
    <t>※最少実施日数5日</t>
    <rPh sb="1" eb="3">
      <t>サイショウ</t>
    </rPh>
    <rPh sb="3" eb="5">
      <t>ジッシ</t>
    </rPh>
    <rPh sb="5" eb="7">
      <t>ニッスウ</t>
    </rPh>
    <rPh sb="8" eb="9">
      <t>ヒ</t>
    </rPh>
    <phoneticPr fontId="2"/>
  </si>
  <si>
    <t>※休日</t>
    <rPh sb="1" eb="3">
      <t>キュウジツ</t>
    </rPh>
    <phoneticPr fontId="2"/>
  </si>
  <si>
    <t>【</t>
    <phoneticPr fontId="2"/>
  </si>
  <si>
    <t>】</t>
    <phoneticPr fontId="2"/>
  </si>
  <si>
    <t>土曜</t>
    <rPh sb="0" eb="2">
      <t>ドヨウ</t>
    </rPh>
    <phoneticPr fontId="2"/>
  </si>
  <si>
    <t>日曜</t>
    <rPh sb="0" eb="2">
      <t>ニチヨウ</t>
    </rPh>
    <phoneticPr fontId="2"/>
  </si>
  <si>
    <t>祝日</t>
    <rPh sb="0" eb="2">
      <t>シュクジツ</t>
    </rPh>
    <phoneticPr fontId="2"/>
  </si>
  <si>
    <t>その他</t>
    <rPh sb="2" eb="3">
      <t>タ</t>
    </rPh>
    <phoneticPr fontId="2"/>
  </si>
  <si>
    <t>（</t>
    <phoneticPr fontId="2"/>
  </si>
  <si>
    <t>）</t>
    <phoneticPr fontId="2"/>
  </si>
  <si>
    <r>
      <t xml:space="preserve">スケジュール
</t>
    </r>
    <r>
      <rPr>
        <b/>
        <sz val="10"/>
        <color indexed="10"/>
        <rFont val="ＭＳ Ｐ明朝"/>
        <family val="1"/>
        <charset val="128"/>
      </rPr>
      <t>記入必須</t>
    </r>
    <rPh sb="7" eb="9">
      <t>キニュウ</t>
    </rPh>
    <rPh sb="9" eb="11">
      <t>ヒッス</t>
    </rPh>
    <phoneticPr fontId="2"/>
  </si>
  <si>
    <t>月　日</t>
    <rPh sb="0" eb="1">
      <t>ガツ</t>
    </rPh>
    <rPh sb="2" eb="3">
      <t>ヒ</t>
    </rPh>
    <phoneticPr fontId="2"/>
  </si>
  <si>
    <t>時　間</t>
    <rPh sb="0" eb="1">
      <t>トキ</t>
    </rPh>
    <rPh sb="2" eb="3">
      <t>アイダ</t>
    </rPh>
    <phoneticPr fontId="2"/>
  </si>
  <si>
    <t>内　　容</t>
    <rPh sb="0" eb="1">
      <t>ウチ</t>
    </rPh>
    <rPh sb="3" eb="4">
      <t>カタチ</t>
    </rPh>
    <phoneticPr fontId="2"/>
  </si>
  <si>
    <t>/</t>
    <phoneticPr fontId="2"/>
  </si>
  <si>
    <t>勤務時間</t>
    <rPh sb="0" eb="2">
      <t>キンム</t>
    </rPh>
    <phoneticPr fontId="2"/>
  </si>
  <si>
    <t>～</t>
    <phoneticPr fontId="2"/>
  </si>
  <si>
    <t>（休憩</t>
    <rPh sb="1" eb="3">
      <t>キュウケイ</t>
    </rPh>
    <phoneticPr fontId="2"/>
  </si>
  <si>
    <t>分）</t>
    <rPh sb="0" eb="1">
      <t>フン</t>
    </rPh>
    <phoneticPr fontId="2"/>
  </si>
  <si>
    <t>実習場所</t>
    <rPh sb="0" eb="2">
      <t>ジッシュウ</t>
    </rPh>
    <rPh sb="2" eb="4">
      <t>バショ</t>
    </rPh>
    <phoneticPr fontId="2"/>
  </si>
  <si>
    <r>
      <t xml:space="preserve">実習先住所
</t>
    </r>
    <r>
      <rPr>
        <b/>
        <sz val="7"/>
        <rFont val="ＭＳ Ｐ明朝"/>
        <family val="1"/>
        <charset val="128"/>
      </rPr>
      <t>（所在地と異なる場合）</t>
    </r>
    <rPh sb="0" eb="2">
      <t>ジッシュウ</t>
    </rPh>
    <rPh sb="2" eb="3">
      <t>サキ</t>
    </rPh>
    <rPh sb="3" eb="5">
      <t>ジュウショ</t>
    </rPh>
    <rPh sb="7" eb="10">
      <t>ショザイチ</t>
    </rPh>
    <rPh sb="11" eb="12">
      <t>コト</t>
    </rPh>
    <rPh sb="14" eb="16">
      <t>バアイ</t>
    </rPh>
    <phoneticPr fontId="2"/>
  </si>
  <si>
    <t>最寄り駅・バス停</t>
    <rPh sb="0" eb="2">
      <t>モヨ</t>
    </rPh>
    <rPh sb="3" eb="4">
      <t>エキ</t>
    </rPh>
    <rPh sb="7" eb="8">
      <t>テイ</t>
    </rPh>
    <phoneticPr fontId="2"/>
  </si>
  <si>
    <t>受入条件等</t>
    <rPh sb="0" eb="2">
      <t>ウケイレ</t>
    </rPh>
    <rPh sb="2" eb="4">
      <t>ジョウケン</t>
    </rPh>
    <rPh sb="4" eb="5">
      <t>トウ</t>
    </rPh>
    <phoneticPr fontId="2"/>
  </si>
  <si>
    <t>希望校</t>
    <rPh sb="0" eb="2">
      <t>キボウ</t>
    </rPh>
    <rPh sb="2" eb="3">
      <t>コウ</t>
    </rPh>
    <phoneticPr fontId="2"/>
  </si>
  <si>
    <t>●</t>
  </si>
  <si>
    <t>学校問わず</t>
    <rPh sb="0" eb="2">
      <t>ガッコウ</t>
    </rPh>
    <rPh sb="2" eb="3">
      <t>ト</t>
    </rPh>
    <phoneticPr fontId="2"/>
  </si>
  <si>
    <t>九州工業大学</t>
  </si>
  <si>
    <r>
      <t>北九州市立大学　</t>
    </r>
    <r>
      <rPr>
        <sz val="8"/>
        <color indexed="10"/>
        <rFont val="ＭＳ Ｐ明朝"/>
        <family val="1"/>
        <charset val="128"/>
      </rPr>
      <t>（国際環境工学部、研究科のみ）</t>
    </r>
    <rPh sb="9" eb="16">
      <t>コクサイ</t>
    </rPh>
    <rPh sb="17" eb="19">
      <t>ケンキュウ</t>
    </rPh>
    <rPh sb="19" eb="20">
      <t>カ</t>
    </rPh>
    <phoneticPr fontId="2"/>
  </si>
  <si>
    <t>北九州工業高等専門学校</t>
  </si>
  <si>
    <r>
      <t>早稲田大学</t>
    </r>
    <r>
      <rPr>
        <sz val="8"/>
        <color indexed="10"/>
        <rFont val="ＭＳ Ｐ明朝"/>
        <family val="1"/>
        <charset val="128"/>
      </rPr>
      <t>（情報生産システム工学専攻）</t>
    </r>
    <rPh sb="0" eb="3">
      <t>ワセダ</t>
    </rPh>
    <rPh sb="3" eb="5">
      <t>ダイガク</t>
    </rPh>
    <rPh sb="6" eb="8">
      <t>ジョウホウ</t>
    </rPh>
    <rPh sb="8" eb="10">
      <t>セイサン</t>
    </rPh>
    <rPh sb="14" eb="16">
      <t>コウガク</t>
    </rPh>
    <rPh sb="16" eb="18">
      <t>センコウ</t>
    </rPh>
    <phoneticPr fontId="2"/>
  </si>
  <si>
    <r>
      <t>産業医科大学</t>
    </r>
    <r>
      <rPr>
        <sz val="9"/>
        <color indexed="10"/>
        <rFont val="ＭＳ Ｐ明朝"/>
        <family val="1"/>
        <charset val="128"/>
      </rPr>
      <t>（産業保健学部環境マネジメント学科）</t>
    </r>
    <rPh sb="0" eb="2">
      <t>サンギョウ</t>
    </rPh>
    <rPh sb="2" eb="4">
      <t>イカ</t>
    </rPh>
    <rPh sb="4" eb="6">
      <t>ダイガク</t>
    </rPh>
    <phoneticPr fontId="2"/>
  </si>
  <si>
    <t>希望学年</t>
    <rPh sb="0" eb="2">
      <t>キボウ</t>
    </rPh>
    <rPh sb="2" eb="3">
      <t>ガク</t>
    </rPh>
    <rPh sb="3" eb="4">
      <t>ネン</t>
    </rPh>
    <phoneticPr fontId="2"/>
  </si>
  <si>
    <t>大学生</t>
    <rPh sb="0" eb="2">
      <t>ダイガク</t>
    </rPh>
    <rPh sb="2" eb="3">
      <t>セイ</t>
    </rPh>
    <phoneticPr fontId="2"/>
  </si>
  <si>
    <t>：</t>
    <phoneticPr fontId="2"/>
  </si>
  <si>
    <t>学部１年</t>
    <rPh sb="0" eb="2">
      <t>ガクブ</t>
    </rPh>
    <phoneticPr fontId="2"/>
  </si>
  <si>
    <t>学部２年</t>
  </si>
  <si>
    <t>学部３年</t>
    <rPh sb="0" eb="2">
      <t>ガクブ</t>
    </rPh>
    <rPh sb="3" eb="4">
      <t>ネン</t>
    </rPh>
    <phoneticPr fontId="2"/>
  </si>
  <si>
    <t>学年問わず</t>
    <rPh sb="0" eb="2">
      <t>ガクネン</t>
    </rPh>
    <rPh sb="2" eb="3">
      <t>ト</t>
    </rPh>
    <phoneticPr fontId="2"/>
  </si>
  <si>
    <t>大学院</t>
    <rPh sb="0" eb="3">
      <t>ダイガクイン</t>
    </rPh>
    <phoneticPr fontId="2"/>
  </si>
  <si>
    <t>：</t>
  </si>
  <si>
    <t>修士１年</t>
    <rPh sb="0" eb="2">
      <t>シュウシ</t>
    </rPh>
    <phoneticPr fontId="2"/>
  </si>
  <si>
    <t>※早稲田大は大学院のみ</t>
    <rPh sb="1" eb="4">
      <t>ワセダ</t>
    </rPh>
    <rPh sb="4" eb="5">
      <t>ダイ</t>
    </rPh>
    <rPh sb="6" eb="9">
      <t>ダイガクイン</t>
    </rPh>
    <phoneticPr fontId="2"/>
  </si>
  <si>
    <t>高　専</t>
    <rPh sb="0" eb="1">
      <t>コウ</t>
    </rPh>
    <rPh sb="2" eb="3">
      <t>セン</t>
    </rPh>
    <phoneticPr fontId="2"/>
  </si>
  <si>
    <t>本科４年</t>
    <rPh sb="0" eb="2">
      <t>ホンカ</t>
    </rPh>
    <rPh sb="3" eb="4">
      <t>ネン</t>
    </rPh>
    <phoneticPr fontId="2"/>
  </si>
  <si>
    <t>専攻科１年</t>
    <phoneticPr fontId="2"/>
  </si>
  <si>
    <t>希望学部
学科
研究分野
専攻等</t>
    <rPh sb="0" eb="2">
      <t>キボウ</t>
    </rPh>
    <phoneticPr fontId="2"/>
  </si>
  <si>
    <t>実習内容にあった、学部・学科・研究分野等を必ずご記入ください（例：機械系学科、デザイン系）</t>
    <rPh sb="0" eb="2">
      <t>ジッシュウ</t>
    </rPh>
    <rPh sb="2" eb="4">
      <t>ナイヨウ</t>
    </rPh>
    <rPh sb="9" eb="11">
      <t>ガクブ</t>
    </rPh>
    <rPh sb="21" eb="22">
      <t>カナラ</t>
    </rPh>
    <phoneticPr fontId="2"/>
  </si>
  <si>
    <r>
      <t>※どの学生も応募可能の場合は、</t>
    </r>
    <r>
      <rPr>
        <b/>
        <sz val="10"/>
        <rFont val="ＭＳ Ｐ明朝"/>
        <family val="1"/>
        <charset val="128"/>
      </rPr>
      <t>学科等問わず</t>
    </r>
    <r>
      <rPr>
        <sz val="10"/>
        <rFont val="ＭＳ Ｐ明朝"/>
        <family val="1"/>
        <charset val="128"/>
      </rPr>
      <t>とご記入ください</t>
    </r>
    <rPh sb="3" eb="5">
      <t>ガクセイ</t>
    </rPh>
    <rPh sb="6" eb="8">
      <t>オウボ</t>
    </rPh>
    <rPh sb="8" eb="10">
      <t>カノウ</t>
    </rPh>
    <rPh sb="11" eb="13">
      <t>バアイ</t>
    </rPh>
    <rPh sb="23" eb="25">
      <t>キニュウ</t>
    </rPh>
    <phoneticPr fontId="2"/>
  </si>
  <si>
    <t>留学生受入</t>
    <rPh sb="0" eb="3">
      <t>リュウガクセイ</t>
    </rPh>
    <rPh sb="3" eb="4">
      <t>ウ</t>
    </rPh>
    <rPh sb="4" eb="5">
      <t>イ</t>
    </rPh>
    <phoneticPr fontId="2"/>
  </si>
  <si>
    <t>可</t>
    <rPh sb="0" eb="1">
      <t>カ</t>
    </rPh>
    <phoneticPr fontId="2"/>
  </si>
  <si>
    <t>不可</t>
    <rPh sb="0" eb="2">
      <t>フカ</t>
    </rPh>
    <phoneticPr fontId="2"/>
  </si>
  <si>
    <t>応相談</t>
    <rPh sb="0" eb="3">
      <t>オウソウダン</t>
    </rPh>
    <phoneticPr fontId="2"/>
  </si>
  <si>
    <t>（</t>
  </si>
  <si>
    <t>日本語レベル</t>
    <rPh sb="0" eb="3">
      <t>ニホンゴ</t>
    </rPh>
    <phoneticPr fontId="2"/>
  </si>
  <si>
    <t>挨拶程度</t>
    <rPh sb="0" eb="2">
      <t>アイサツ</t>
    </rPh>
    <rPh sb="2" eb="4">
      <t>テイド</t>
    </rPh>
    <phoneticPr fontId="2"/>
  </si>
  <si>
    <t>日常会話が出来る位</t>
    <rPh sb="0" eb="2">
      <t>ニチジョウ</t>
    </rPh>
    <rPh sb="2" eb="4">
      <t>カイワ</t>
    </rPh>
    <rPh sb="5" eb="7">
      <t>デキ</t>
    </rPh>
    <rPh sb="8" eb="9">
      <t>クライ</t>
    </rPh>
    <phoneticPr fontId="2"/>
  </si>
  <si>
    <t>ほとんどの日本語が理解できる位</t>
    <rPh sb="5" eb="8">
      <t>ニホンゴ</t>
    </rPh>
    <rPh sb="9" eb="11">
      <t>リカイ</t>
    </rPh>
    <rPh sb="14" eb="15">
      <t>クライ</t>
    </rPh>
    <phoneticPr fontId="2"/>
  </si>
  <si>
    <t>応募資格/
求める能力等</t>
    <rPh sb="11" eb="12">
      <t>トウ</t>
    </rPh>
    <phoneticPr fontId="2"/>
  </si>
  <si>
    <t>待　遇</t>
    <phoneticPr fontId="2"/>
  </si>
  <si>
    <t>（該当しない方を消して下さい）</t>
    <phoneticPr fontId="2"/>
  </si>
  <si>
    <t>通勤費</t>
    <phoneticPr fontId="2"/>
  </si>
  <si>
    <t>有</t>
  </si>
  <si>
    <t>・</t>
    <phoneticPr fontId="2"/>
  </si>
  <si>
    <t>無</t>
  </si>
  <si>
    <t>昼　食</t>
    <phoneticPr fontId="2"/>
  </si>
  <si>
    <t>報　酬</t>
    <phoneticPr fontId="2"/>
  </si>
  <si>
    <t>食堂利用</t>
    <rPh sb="0" eb="2">
      <t>ショクドウ</t>
    </rPh>
    <rPh sb="2" eb="4">
      <t>リヨウ</t>
    </rPh>
    <phoneticPr fontId="2"/>
  </si>
  <si>
    <t>可</t>
  </si>
  <si>
    <t>不可</t>
  </si>
  <si>
    <t>保　険</t>
    <rPh sb="0" eb="1">
      <t>ホ</t>
    </rPh>
    <rPh sb="2" eb="3">
      <t>ケン</t>
    </rPh>
    <phoneticPr fontId="2"/>
  </si>
  <si>
    <t>※基本的に、学生が加入します</t>
    <rPh sb="6" eb="8">
      <t>ガクセイ</t>
    </rPh>
    <phoneticPr fontId="2"/>
  </si>
  <si>
    <t>赴任交通費</t>
  </si>
  <si>
    <t>制服貸与</t>
    <rPh sb="2" eb="4">
      <t>タイヨ</t>
    </rPh>
    <phoneticPr fontId="2"/>
  </si>
  <si>
    <t>宿泊費</t>
    <rPh sb="0" eb="2">
      <t>シュクハク</t>
    </rPh>
    <rPh sb="2" eb="3">
      <t>ヒ</t>
    </rPh>
    <phoneticPr fontId="2"/>
  </si>
  <si>
    <t>安全靴貸与</t>
    <rPh sb="0" eb="2">
      <t>アンゼン</t>
    </rPh>
    <rPh sb="2" eb="3">
      <t>グツ</t>
    </rPh>
    <rPh sb="3" eb="5">
      <t>タイヨ</t>
    </rPh>
    <phoneticPr fontId="2"/>
  </si>
  <si>
    <t>有</t>
    <phoneticPr fontId="2"/>
  </si>
  <si>
    <t>宿泊施設</t>
    <rPh sb="0" eb="2">
      <t>シュクハク</t>
    </rPh>
    <rPh sb="2" eb="4">
      <t>シセツ</t>
    </rPh>
    <phoneticPr fontId="2"/>
  </si>
  <si>
    <r>
      <t>備考欄</t>
    </r>
    <r>
      <rPr>
        <sz val="8"/>
        <color indexed="10"/>
        <rFont val="ＭＳ Ｐ明朝"/>
        <family val="1"/>
        <charset val="128"/>
      </rPr>
      <t/>
    </r>
    <rPh sb="0" eb="2">
      <t>ビコウ</t>
    </rPh>
    <rPh sb="2" eb="3">
      <t>ラン</t>
    </rPh>
    <phoneticPr fontId="2"/>
  </si>
  <si>
    <t>　</t>
    <phoneticPr fontId="2"/>
  </si>
  <si>
    <t>応募条件</t>
    <rPh sb="0" eb="2">
      <t>オウボ</t>
    </rPh>
    <rPh sb="2" eb="4">
      <t>ジョウケン</t>
    </rPh>
    <phoneticPr fontId="2"/>
  </si>
  <si>
    <t>選考方法</t>
    <rPh sb="0" eb="2">
      <t>センコウ</t>
    </rPh>
    <rPh sb="2" eb="4">
      <t>ホウホウ</t>
    </rPh>
    <phoneticPr fontId="2"/>
  </si>
  <si>
    <t>書類選考のみ</t>
    <rPh sb="0" eb="2">
      <t>ショルイ</t>
    </rPh>
    <rPh sb="2" eb="4">
      <t>センコウ</t>
    </rPh>
    <phoneticPr fontId="2"/>
  </si>
  <si>
    <t>書類選考+面談</t>
    <rPh sb="0" eb="2">
      <t>ショルイ</t>
    </rPh>
    <rPh sb="2" eb="4">
      <t>センコウ</t>
    </rPh>
    <rPh sb="5" eb="7">
      <t>メンダン</t>
    </rPh>
    <phoneticPr fontId="2"/>
  </si>
  <si>
    <t>受入人数</t>
    <rPh sb="0" eb="4">
      <t>ウケイレニンズウ</t>
    </rPh>
    <phoneticPr fontId="2"/>
  </si>
  <si>
    <t xml:space="preserve">名 </t>
  </si>
  <si>
    <t>別途相談</t>
    <rPh sb="0" eb="2">
      <t>ベット</t>
    </rPh>
    <rPh sb="2" eb="4">
      <t>ソウダン</t>
    </rPh>
    <phoneticPr fontId="2"/>
  </si>
  <si>
    <t>応募締切日</t>
    <phoneticPr fontId="2"/>
  </si>
  <si>
    <t>期間延長可否</t>
    <rPh sb="0" eb="2">
      <t>キカン</t>
    </rPh>
    <rPh sb="2" eb="4">
      <t>エンチョウ</t>
    </rPh>
    <rPh sb="4" eb="5">
      <t>カ</t>
    </rPh>
    <rPh sb="5" eb="6">
      <t>ヒ</t>
    </rPh>
    <phoneticPr fontId="2"/>
  </si>
  <si>
    <t>否</t>
  </si>
  <si>
    <t>月　</t>
  </si>
  <si>
    <t>日</t>
    <phoneticPr fontId="2"/>
  </si>
  <si>
    <t>まで延長可</t>
    <phoneticPr fontId="2"/>
  </si>
  <si>
    <t>ご担当者</t>
    <rPh sb="1" eb="4">
      <t>タントウシャ</t>
    </rPh>
    <phoneticPr fontId="2"/>
  </si>
  <si>
    <t>書類送付先ご住所</t>
    <rPh sb="0" eb="2">
      <t>ショルイ</t>
    </rPh>
    <rPh sb="2" eb="4">
      <t>ソウフ</t>
    </rPh>
    <rPh sb="4" eb="5">
      <t>サキ</t>
    </rPh>
    <rPh sb="6" eb="8">
      <t>ジュウショ</t>
    </rPh>
    <phoneticPr fontId="2"/>
  </si>
  <si>
    <t>(上記と違う場合)</t>
    <rPh sb="1" eb="3">
      <t>ジョウキ</t>
    </rPh>
    <rPh sb="4" eb="5">
      <t>チガ</t>
    </rPh>
    <rPh sb="6" eb="8">
      <t>バアイ</t>
    </rPh>
    <phoneticPr fontId="2"/>
  </si>
  <si>
    <t>所属部署</t>
    <rPh sb="0" eb="2">
      <t>ショゾク</t>
    </rPh>
    <rPh sb="2" eb="4">
      <t>ブショ</t>
    </rPh>
    <phoneticPr fontId="2"/>
  </si>
  <si>
    <t>MAIL</t>
    <phoneticPr fontId="2"/>
  </si>
  <si>
    <t>役職</t>
    <rPh sb="0" eb="2">
      <t>ヤクショク</t>
    </rPh>
    <phoneticPr fontId="2"/>
  </si>
  <si>
    <t>TEL</t>
    <phoneticPr fontId="2"/>
  </si>
  <si>
    <t>氏名</t>
    <phoneticPr fontId="2"/>
  </si>
  <si>
    <t>FAX</t>
    <phoneticPr fontId="2"/>
  </si>
  <si>
    <r>
      <t>書類送付先・お問合せ等ご担当者(</t>
    </r>
    <r>
      <rPr>
        <b/>
        <sz val="11"/>
        <color indexed="10"/>
        <rFont val="ＭＳ Ｐ明朝"/>
        <family val="1"/>
        <charset val="128"/>
      </rPr>
      <t>上記と違う場合</t>
    </r>
    <r>
      <rPr>
        <sz val="11"/>
        <rFont val="ＭＳ Ｐ明朝"/>
        <family val="1"/>
        <charset val="128"/>
      </rPr>
      <t>)</t>
    </r>
    <rPh sb="0" eb="4">
      <t>ショルイソウフ</t>
    </rPh>
    <rPh sb="4" eb="5">
      <t>サキ</t>
    </rPh>
    <phoneticPr fontId="2"/>
  </si>
  <si>
    <t>ＫＴＳ担当者名</t>
    <rPh sb="3" eb="6">
      <t>タントウシャ</t>
    </rPh>
    <rPh sb="6" eb="7">
      <t>メイ</t>
    </rPh>
    <phoneticPr fontId="2"/>
  </si>
  <si>
    <t>お問
合せ</t>
    <rPh sb="1" eb="2">
      <t>トイ</t>
    </rPh>
    <rPh sb="3" eb="4">
      <t>アワ</t>
    </rPh>
    <phoneticPr fontId="2"/>
  </si>
  <si>
    <t>■事務局</t>
    <phoneticPr fontId="2"/>
  </si>
  <si>
    <t>〒802-0082　北九州市小倉北区古船場町1-35　北九州市立商工貿易会館　６階 北九州活性化協議会内</t>
  </si>
  <si>
    <t>北九州地域産業人材育成フォーラム　（インターンシップ担当）  TEL：093-541-3122　FAX：093-541-0636</t>
    <phoneticPr fontId="2"/>
  </si>
  <si>
    <t>Mail：info-jinzai@kpec.or.jp</t>
    <phoneticPr fontId="2"/>
  </si>
  <si>
    <t>事務局確認事項</t>
    <rPh sb="0" eb="3">
      <t>ジムキョク</t>
    </rPh>
    <rPh sb="3" eb="5">
      <t>カクニン</t>
    </rPh>
    <rPh sb="5" eb="7">
      <t>ジコウ</t>
    </rPh>
    <phoneticPr fontId="2"/>
  </si>
  <si>
    <t>□　インターンシップ登録　WEB掲載　完了</t>
    <rPh sb="10" eb="12">
      <t>トウロク</t>
    </rPh>
    <rPh sb="16" eb="18">
      <t>ケイサイ</t>
    </rPh>
    <rPh sb="19" eb="21">
      <t>カンリョウ</t>
    </rPh>
    <phoneticPr fontId="2"/>
  </si>
  <si>
    <r>
      <rPr>
        <sz val="10.5"/>
        <color indexed="10"/>
        <rFont val="ＭＳ Ｐ明朝"/>
        <family val="1"/>
        <charset val="128"/>
      </rPr>
      <t>【2019年度】</t>
    </r>
    <r>
      <rPr>
        <sz val="10.5"/>
        <rFont val="ＭＳ Ｐ明朝"/>
        <family val="1"/>
        <charset val="128"/>
      </rPr>
      <t>《書式１》　インターンシップ受入企業</t>
    </r>
    <rPh sb="9" eb="11">
      <t>ショシキ</t>
    </rPh>
    <rPh sb="22" eb="23">
      <t>ウ</t>
    </rPh>
    <rPh sb="23" eb="24">
      <t>イ</t>
    </rPh>
    <rPh sb="24" eb="26">
      <t>キギョウ</t>
    </rPh>
    <phoneticPr fontId="2"/>
  </si>
  <si>
    <t>情報誌番号/よみ</t>
    <rPh sb="0" eb="3">
      <t>ジョウホウシ</t>
    </rPh>
    <rPh sb="3" eb="5">
      <t>バンゴウ</t>
    </rPh>
    <phoneticPr fontId="2"/>
  </si>
  <si>
    <t>ﾏﾙﾏﾙｾｲｿﾞｳｶﾌﾞｼｷｶｲｼｬ</t>
    <phoneticPr fontId="2"/>
  </si>
  <si>
    <t>○○製造株式会社</t>
    <phoneticPr fontId="2"/>
  </si>
  <si>
    <t>弊社は産業用の機械製作を行っており、社会インフラ分野の企業へ多く納品しております。
　主力製品の「○○」は一般的に知られている製品に比べ小型化が図れる付加価値の高い工業製品であり、用途、能力、低コスト別に業界トップクラスの品揃えを持っています。またお客様のニーズを反映したオリジナル機械の製作も手掛けております。作業効率が平均10％向上し、コストダウンにもつながると好評です。</t>
    <phoneticPr fontId="2"/>
  </si>
  <si>
    <t>企業ロゴマーク</t>
    <rPh sb="0" eb="2">
      <t>キギョウ</t>
    </rPh>
    <phoneticPr fontId="2"/>
  </si>
  <si>
    <t>000-000　北九州市小倉北区○○町１－１</t>
    <phoneticPr fontId="2"/>
  </si>
  <si>
    <t>093-000-000</t>
    <phoneticPr fontId="2"/>
  </si>
  <si>
    <t>093-111-111</t>
    <phoneticPr fontId="2"/>
  </si>
  <si>
    <t>2000年　1月</t>
    <rPh sb="4" eb="5">
      <t>ネン</t>
    </rPh>
    <rPh sb="7" eb="8">
      <t>ガツ</t>
    </rPh>
    <phoneticPr fontId="2"/>
  </si>
  <si>
    <t>http://www.jinzai.or.jp</t>
    <phoneticPr fontId="2"/>
  </si>
  <si>
    <t>代表取締役社長</t>
    <phoneticPr fontId="2"/>
  </si>
  <si>
    <t>北九州　太郎</t>
    <phoneticPr fontId="2"/>
  </si>
  <si>
    <r>
      <rPr>
        <b/>
        <sz val="11"/>
        <rFont val="ＭＳ Ｐ明朝"/>
        <family val="1"/>
        <charset val="128"/>
      </rPr>
      <t>原則とし企業情報誌の内容を記載しております</t>
    </r>
    <r>
      <rPr>
        <sz val="11"/>
        <rFont val="ＭＳ Ｐ明朝"/>
        <family val="1"/>
        <charset val="128"/>
      </rPr>
      <t xml:space="preserve">
色々な機器の設計から、製造まで一貫して行っております。
顧客のニーズを十分に生かした製品作り、またメンテナンス等も充実しております。
業界シェアは、世界第３位となっており、各国への輸出も盛んに行っております。</t>
    </r>
    <rPh sb="0" eb="2">
      <t>ゲンソク</t>
    </rPh>
    <rPh sb="4" eb="6">
      <t>キギョウ</t>
    </rPh>
    <rPh sb="6" eb="9">
      <t>ジョウホウシ</t>
    </rPh>
    <rPh sb="10" eb="12">
      <t>ナイヨウ</t>
    </rPh>
    <rPh sb="13" eb="15">
      <t>キサイ</t>
    </rPh>
    <phoneticPr fontId="2"/>
  </si>
  <si>
    <t>機器製造の実習・体験</t>
    <phoneticPr fontId="2"/>
  </si>
  <si>
    <t>初日はオリエンテーション、会社説明、およびものづくりに関する教育
２日目以降は現場で、機器製造の体験。
最終日には、体験した内容の発表。</t>
    <phoneticPr fontId="2"/>
  </si>
  <si>
    <r>
      <t>※　学生の実習可能期間は主に夏季休暇となります（8月16日～9月末ごろ）</t>
    </r>
    <r>
      <rPr>
        <b/>
        <sz val="11"/>
        <color indexed="10"/>
        <rFont val="ＭＳ Ｐ明朝"/>
        <family val="1"/>
        <charset val="128"/>
      </rPr>
      <t xml:space="preserve">
　　</t>
    </r>
    <r>
      <rPr>
        <b/>
        <u/>
        <sz val="11"/>
        <color indexed="10"/>
        <rFont val="ＭＳ Ｐ明朝"/>
        <family val="1"/>
        <charset val="128"/>
      </rPr>
      <t>産業医科大学の学生のみ＞7月＊＊日～8月＊＊日（中間試験等の関係）</t>
    </r>
    <rPh sb="2" eb="4">
      <t>ガクセイ</t>
    </rPh>
    <rPh sb="12" eb="13">
      <t>オモ</t>
    </rPh>
    <rPh sb="14" eb="16">
      <t>カキ</t>
    </rPh>
    <rPh sb="16" eb="18">
      <t>キュウカ</t>
    </rPh>
    <rPh sb="32" eb="33">
      <t>マツ</t>
    </rPh>
    <rPh sb="39" eb="41">
      <t>サンギョウ</t>
    </rPh>
    <rPh sb="41" eb="43">
      <t>イカ</t>
    </rPh>
    <rPh sb="43" eb="45">
      <t>ダイガク</t>
    </rPh>
    <rPh sb="46" eb="48">
      <t>ガクセイ</t>
    </rPh>
    <phoneticPr fontId="2"/>
  </si>
  <si>
    <t>1日目</t>
    <rPh sb="1" eb="2">
      <t>ヒ</t>
    </rPh>
    <rPh sb="2" eb="3">
      <t>メ</t>
    </rPh>
    <phoneticPr fontId="2"/>
  </si>
  <si>
    <t>8：30-17：00</t>
    <phoneticPr fontId="2"/>
  </si>
  <si>
    <t>オリエンテーション（会社概要説明、注意事項説明、担当者紹介等）/座学</t>
    <rPh sb="10" eb="12">
      <t>カイシャ</t>
    </rPh>
    <rPh sb="12" eb="14">
      <t>ガイヨウ</t>
    </rPh>
    <rPh sb="14" eb="16">
      <t>セツメイ</t>
    </rPh>
    <rPh sb="17" eb="19">
      <t>チュウイ</t>
    </rPh>
    <rPh sb="19" eb="21">
      <t>ジコウ</t>
    </rPh>
    <rPh sb="21" eb="23">
      <t>セツメイ</t>
    </rPh>
    <rPh sb="24" eb="27">
      <t>タントウシャ</t>
    </rPh>
    <rPh sb="27" eb="29">
      <t>ショウカイ</t>
    </rPh>
    <rPh sb="29" eb="30">
      <t>ナド</t>
    </rPh>
    <rPh sb="32" eb="34">
      <t>ザガク</t>
    </rPh>
    <phoneticPr fontId="2"/>
  </si>
  <si>
    <t>2日目</t>
    <rPh sb="1" eb="2">
      <t>ヒ</t>
    </rPh>
    <rPh sb="2" eb="3">
      <t>メ</t>
    </rPh>
    <phoneticPr fontId="2"/>
  </si>
  <si>
    <t>AM　工場・現場見学①/PM　座学（〇〇について）</t>
    <rPh sb="3" eb="5">
      <t>コウジョウ</t>
    </rPh>
    <rPh sb="8" eb="10">
      <t>ケンガク</t>
    </rPh>
    <rPh sb="15" eb="17">
      <t>ザガク</t>
    </rPh>
    <phoneticPr fontId="2"/>
  </si>
  <si>
    <t>3日目</t>
    <rPh sb="1" eb="2">
      <t>ヒ</t>
    </rPh>
    <rPh sb="2" eb="3">
      <t>メ</t>
    </rPh>
    <phoneticPr fontId="2"/>
  </si>
  <si>
    <t>AM　座学（●●について）/PM　工場・現場見学②</t>
    <rPh sb="3" eb="5">
      <t>ザガク</t>
    </rPh>
    <rPh sb="17" eb="19">
      <t>コウジョウ</t>
    </rPh>
    <rPh sb="20" eb="22">
      <t>ゲンバ</t>
    </rPh>
    <rPh sb="22" eb="24">
      <t>ケンガク</t>
    </rPh>
    <phoneticPr fontId="2"/>
  </si>
  <si>
    <t>4～5日目</t>
    <rPh sb="3" eb="4">
      <t>ヒ</t>
    </rPh>
    <rPh sb="4" eb="5">
      <t>メ</t>
    </rPh>
    <phoneticPr fontId="2"/>
  </si>
  <si>
    <t>座学・実技（▲▲）</t>
    <rPh sb="0" eb="2">
      <t>ザガク</t>
    </rPh>
    <rPh sb="3" eb="5">
      <t>ジツギ</t>
    </rPh>
    <phoneticPr fontId="2"/>
  </si>
  <si>
    <t>7～8日目</t>
    <rPh sb="3" eb="4">
      <t>ヒ</t>
    </rPh>
    <rPh sb="4" eb="5">
      <t>メ</t>
    </rPh>
    <phoneticPr fontId="2"/>
  </si>
  <si>
    <t>座学・実技（△△）</t>
    <phoneticPr fontId="2"/>
  </si>
  <si>
    <t>9日目</t>
    <rPh sb="1" eb="2">
      <t>ヒ</t>
    </rPh>
    <rPh sb="2" eb="3">
      <t>メ</t>
    </rPh>
    <phoneticPr fontId="2"/>
  </si>
  <si>
    <t>AM　実技　PM　amの続き、発表準備</t>
    <rPh sb="3" eb="5">
      <t>ジツギ</t>
    </rPh>
    <rPh sb="12" eb="13">
      <t>ツヅ</t>
    </rPh>
    <rPh sb="15" eb="17">
      <t>ハッピョウ</t>
    </rPh>
    <rPh sb="17" eb="19">
      <t>ジュンビ</t>
    </rPh>
    <phoneticPr fontId="2"/>
  </si>
  <si>
    <t>10日目</t>
    <rPh sb="2" eb="3">
      <t>ヒ</t>
    </rPh>
    <rPh sb="3" eb="4">
      <t>メ</t>
    </rPh>
    <phoneticPr fontId="2"/>
  </si>
  <si>
    <t>AM　現場技術員との座談会、発表準備
PM　実習成果報告　管理職との座談会</t>
    <rPh sb="14" eb="16">
      <t>ハッピョウ</t>
    </rPh>
    <rPh sb="16" eb="18">
      <t>ジュンビ</t>
    </rPh>
    <rPh sb="22" eb="24">
      <t>ジッシュウ</t>
    </rPh>
    <rPh sb="24" eb="26">
      <t>セイカ</t>
    </rPh>
    <rPh sb="26" eb="28">
      <t>ホウコク</t>
    </rPh>
    <phoneticPr fontId="2"/>
  </si>
  <si>
    <t>※　応募学生の分野に合わせて一部変更あり</t>
    <rPh sb="2" eb="4">
      <t>オウボ</t>
    </rPh>
    <rPh sb="4" eb="6">
      <t>ガクセイ</t>
    </rPh>
    <rPh sb="7" eb="9">
      <t>ブンヤ</t>
    </rPh>
    <rPh sb="10" eb="11">
      <t>ア</t>
    </rPh>
    <rPh sb="14" eb="16">
      <t>イチブ</t>
    </rPh>
    <rPh sb="16" eb="18">
      <t>ヘンコウ</t>
    </rPh>
    <phoneticPr fontId="2"/>
  </si>
  <si>
    <t>所在地と同じ　000-000　北九州市小倉北区○○町１－１</t>
    <rPh sb="0" eb="3">
      <t>ショザイチ</t>
    </rPh>
    <rPh sb="4" eb="5">
      <t>オナ</t>
    </rPh>
    <phoneticPr fontId="2"/>
  </si>
  <si>
    <t>ＪＲ　小倉駅   西鉄バス 　米町バス停</t>
    <rPh sb="3" eb="5">
      <t>コクラ</t>
    </rPh>
    <rPh sb="5" eb="6">
      <t>エキ</t>
    </rPh>
    <rPh sb="9" eb="11">
      <t>ニシテツ</t>
    </rPh>
    <rPh sb="15" eb="16">
      <t>ベイ</t>
    </rPh>
    <rPh sb="16" eb="17">
      <t>チョウ</t>
    </rPh>
    <rPh sb="19" eb="20">
      <t>テイ</t>
    </rPh>
    <phoneticPr fontId="2"/>
  </si>
  <si>
    <t>西日本工業大学</t>
  </si>
  <si>
    <t>機械工学系学科学生（またはその分野を学んでいる学生）
電気系学生（またその分野を学んでいる学生）</t>
    <rPh sb="7" eb="9">
      <t>ガクセイ</t>
    </rPh>
    <rPh sb="15" eb="17">
      <t>ブンヤ</t>
    </rPh>
    <rPh sb="18" eb="19">
      <t>マナ</t>
    </rPh>
    <rPh sb="23" eb="25">
      <t>ガクセイ</t>
    </rPh>
    <rPh sb="27" eb="29">
      <t>デンキ</t>
    </rPh>
    <rPh sb="29" eb="30">
      <t>ケイ</t>
    </rPh>
    <rPh sb="30" eb="32">
      <t>ガクセイ</t>
    </rPh>
    <rPh sb="37" eb="39">
      <t>ブンヤ</t>
    </rPh>
    <rPh sb="40" eb="41">
      <t>マナ</t>
    </rPh>
    <rPh sb="45" eb="47">
      <t>ガクセイ</t>
    </rPh>
    <phoneticPr fontId="2"/>
  </si>
  <si>
    <t>機械工学または電気系を学んでいる学生</t>
    <rPh sb="0" eb="2">
      <t>キカイ</t>
    </rPh>
    <rPh sb="2" eb="4">
      <t>コウガク</t>
    </rPh>
    <rPh sb="7" eb="9">
      <t>デンキ</t>
    </rPh>
    <rPh sb="9" eb="10">
      <t>ケイ</t>
    </rPh>
    <rPh sb="11" eb="12">
      <t>マナ</t>
    </rPh>
    <rPh sb="16" eb="18">
      <t>ガクセイ</t>
    </rPh>
    <phoneticPr fontId="2"/>
  </si>
  <si>
    <t>昼食は各自で準備。保険加入証明書（複写）を必ず提出して下さい。
筆記用具は必ず持参して下さい。
作業服・安全靴を貸与致しますので、身長・胸囲・胴囲・靴のサイズをエントリーシートに
記入して下さい。</t>
    <phoneticPr fontId="2"/>
  </si>
  <si>
    <t>総務課</t>
    <rPh sb="0" eb="2">
      <t>ソウム</t>
    </rPh>
    <rPh sb="2" eb="3">
      <t>カ</t>
    </rPh>
    <phoneticPr fontId="2"/>
  </si>
  <si>
    <t>info-×××@kpec.or.jp</t>
    <phoneticPr fontId="2"/>
  </si>
  <si>
    <t>係長</t>
    <phoneticPr fontId="2"/>
  </si>
  <si>
    <t>000-000-000</t>
    <phoneticPr fontId="2"/>
  </si>
  <si>
    <t>小倉　花子</t>
    <phoneticPr fontId="2"/>
  </si>
  <si>
    <t>000-111-111</t>
    <phoneticPr fontId="2"/>
  </si>
  <si>
    <r>
      <t xml:space="preserve">【受入登録シートの送付先】 </t>
    </r>
    <r>
      <rPr>
        <b/>
        <sz val="10"/>
        <color indexed="10"/>
        <rFont val="ＭＳ Ｐ明朝"/>
        <family val="1"/>
        <charset val="128"/>
      </rPr>
      <t xml:space="preserve"> </t>
    </r>
    <phoneticPr fontId="2"/>
  </si>
  <si>
    <t>Mail：</t>
  </si>
  <si>
    <t>info-jinzai@kpec.or.jp</t>
    <phoneticPr fontId="2"/>
  </si>
  <si>
    <t>〒802-0082　北九州市小倉北区古船場町1-35　北九州市立商工貿易会館　６階 北九州活性化協議会内</t>
    <phoneticPr fontId="2"/>
  </si>
  <si>
    <r>
      <t>北九州地域産業人材育成フォーラム　</t>
    </r>
    <r>
      <rPr>
        <sz val="8"/>
        <rFont val="ＭＳ Ｐ明朝"/>
        <family val="1"/>
        <charset val="128"/>
      </rPr>
      <t>（インターンシップ担当）</t>
    </r>
    <r>
      <rPr>
        <sz val="10"/>
        <rFont val="ＭＳ Ｐ明朝"/>
        <family val="1"/>
        <charset val="128"/>
      </rPr>
      <t xml:space="preserve">  TEL：093-541-3122　FAX：093-541-0636</t>
    </r>
    <rPh sb="26" eb="28">
      <t>タントウ</t>
    </rPh>
    <phoneticPr fontId="2"/>
  </si>
  <si>
    <t>※</t>
    <phoneticPr fontId="2"/>
  </si>
  <si>
    <t>事務処理の都合上、Ｅｘｃｅｌデータを添付の上、Ｅ－ｍａｉｌにて事務局までご送付ください。</t>
    <phoneticPr fontId="2"/>
  </si>
  <si>
    <t>　　</t>
    <phoneticPr fontId="2"/>
  </si>
  <si>
    <t xml:space="preserve">お手数ををおかけ致しますが、どうぞよろしくお願いいたします。
</t>
    <rPh sb="1" eb="3">
      <t>テスウ</t>
    </rPh>
    <phoneticPr fontId="2"/>
  </si>
  <si>
    <t>書式のダウンロード→http://www.kpec.or.jp/jinzai/internship/corp/term.php</t>
    <phoneticPr fontId="2"/>
  </si>
  <si>
    <t>☑　企業情報誌掲載</t>
    <rPh sb="2" eb="4">
      <t>キギョウ</t>
    </rPh>
    <rPh sb="4" eb="7">
      <t>ジョウホウシ</t>
    </rPh>
    <rPh sb="7" eb="9">
      <t>ケイサイ</t>
    </rPh>
    <phoneticPr fontId="2"/>
  </si>
  <si>
    <t>会社概要</t>
    <rPh sb="0" eb="4">
      <t>カイシャガイヨウ</t>
    </rPh>
    <phoneticPr fontId="2"/>
  </si>
  <si>
    <t>受入条件等</t>
    <phoneticPr fontId="2"/>
  </si>
  <si>
    <t>書類送付先</t>
    <rPh sb="0" eb="2">
      <t>ショルイ</t>
    </rPh>
    <rPh sb="2" eb="4">
      <t>ソウフ</t>
    </rPh>
    <rPh sb="4" eb="5">
      <t>サキ</t>
    </rPh>
    <phoneticPr fontId="2"/>
  </si>
  <si>
    <t>問合せ・書類送付ご担当者</t>
    <phoneticPr fontId="2"/>
  </si>
  <si>
    <t>ご担当者（フォーラム控え）</t>
    <rPh sb="1" eb="3">
      <t>タントウ</t>
    </rPh>
    <rPh sb="3" eb="4">
      <t>シャ</t>
    </rPh>
    <rPh sb="10" eb="11">
      <t>ヒカ</t>
    </rPh>
    <phoneticPr fontId="2"/>
  </si>
  <si>
    <t>企業数</t>
    <rPh sb="0" eb="2">
      <t>キギョウ</t>
    </rPh>
    <rPh sb="2" eb="3">
      <t>スウ</t>
    </rPh>
    <phoneticPr fontId="2"/>
  </si>
  <si>
    <t>KTS担当者</t>
    <rPh sb="3" eb="6">
      <t>タントウシャ</t>
    </rPh>
    <phoneticPr fontId="2"/>
  </si>
  <si>
    <t>エントリー状況</t>
    <rPh sb="5" eb="7">
      <t>ジョウキョウ</t>
    </rPh>
    <phoneticPr fontId="2"/>
  </si>
  <si>
    <t>NO</t>
    <phoneticPr fontId="2"/>
  </si>
  <si>
    <t>ﾌﾘｶﾞﾅ</t>
    <phoneticPr fontId="2"/>
  </si>
  <si>
    <t xml:space="preserve">事業内容 </t>
    <phoneticPr fontId="2"/>
  </si>
  <si>
    <t>設立年</t>
    <rPh sb="0" eb="2">
      <t>セツリツ</t>
    </rPh>
    <rPh sb="2" eb="3">
      <t>ネン</t>
    </rPh>
    <phoneticPr fontId="2"/>
  </si>
  <si>
    <t>月</t>
    <rPh sb="0" eb="1">
      <t>ツキ</t>
    </rPh>
    <phoneticPr fontId="2"/>
  </si>
  <si>
    <t>従業
員数</t>
    <rPh sb="0" eb="2">
      <t>ジュウギョウ</t>
    </rPh>
    <rPh sb="3" eb="5">
      <t>インズウ</t>
    </rPh>
    <rPh sb="4" eb="5">
      <t>スウ</t>
    </rPh>
    <phoneticPr fontId="2"/>
  </si>
  <si>
    <t>平均
年齢</t>
    <rPh sb="0" eb="2">
      <t>ヘイキン</t>
    </rPh>
    <rPh sb="3" eb="5">
      <t>ネンレイ</t>
    </rPh>
    <phoneticPr fontId="2"/>
  </si>
  <si>
    <t>ホームページ</t>
  </si>
  <si>
    <t>代表者氏名</t>
    <phoneticPr fontId="2"/>
  </si>
  <si>
    <t>企業PR</t>
    <rPh sb="0" eb="2">
      <t>キギョウ</t>
    </rPh>
    <phoneticPr fontId="2"/>
  </si>
  <si>
    <t>実習テーマ・
実習内容</t>
    <rPh sb="7" eb="9">
      <t>ジッシュウ</t>
    </rPh>
    <rPh sb="9" eb="11">
      <t>ナイヨウ</t>
    </rPh>
    <phoneticPr fontId="2"/>
  </si>
  <si>
    <t>実習期間①</t>
    <rPh sb="0" eb="2">
      <t>ジッシュウ</t>
    </rPh>
    <rPh sb="2" eb="4">
      <t>キカン</t>
    </rPh>
    <phoneticPr fontId="2"/>
  </si>
  <si>
    <t>実習期間②</t>
    <rPh sb="0" eb="2">
      <t>ジッシュウ</t>
    </rPh>
    <rPh sb="2" eb="4">
      <t>キカン</t>
    </rPh>
    <phoneticPr fontId="2"/>
  </si>
  <si>
    <t>実習日数</t>
    <rPh sb="0" eb="2">
      <t>ジッシュウ</t>
    </rPh>
    <rPh sb="2" eb="4">
      <t>ニッスウ</t>
    </rPh>
    <phoneticPr fontId="2"/>
  </si>
  <si>
    <t>休日</t>
    <rPh sb="0" eb="2">
      <t>キュウジツ</t>
    </rPh>
    <phoneticPr fontId="2"/>
  </si>
  <si>
    <t>他</t>
    <rPh sb="0" eb="1">
      <t>タ</t>
    </rPh>
    <phoneticPr fontId="2"/>
  </si>
  <si>
    <t>休憩</t>
    <rPh sb="0" eb="2">
      <t>キュウケイ</t>
    </rPh>
    <phoneticPr fontId="2"/>
  </si>
  <si>
    <t>実習先住所
（所在地と異なる場合）</t>
    <rPh sb="0" eb="2">
      <t>ジッシュウ</t>
    </rPh>
    <rPh sb="2" eb="3">
      <t>サキ</t>
    </rPh>
    <rPh sb="3" eb="5">
      <t>ジュウショ</t>
    </rPh>
    <rPh sb="7" eb="10">
      <t>ショザイチ</t>
    </rPh>
    <rPh sb="11" eb="12">
      <t>コト</t>
    </rPh>
    <rPh sb="14" eb="16">
      <t>バアイ</t>
    </rPh>
    <phoneticPr fontId="2"/>
  </si>
  <si>
    <t>最寄り駅・
バス停</t>
    <rPh sb="0" eb="2">
      <t>モヨ</t>
    </rPh>
    <rPh sb="3" eb="4">
      <t>エキ</t>
    </rPh>
    <rPh sb="8" eb="9">
      <t>テイ</t>
    </rPh>
    <phoneticPr fontId="2"/>
  </si>
  <si>
    <t>学部</t>
    <rPh sb="0" eb="2">
      <t>ガクブ</t>
    </rPh>
    <phoneticPr fontId="2"/>
  </si>
  <si>
    <t>高専</t>
    <rPh sb="0" eb="2">
      <t>コウセン</t>
    </rPh>
    <phoneticPr fontId="2"/>
  </si>
  <si>
    <t>希望学部、学科、研究分野、専攻等</t>
    <rPh sb="0" eb="2">
      <t>キボウ</t>
    </rPh>
    <phoneticPr fontId="2"/>
  </si>
  <si>
    <t>相談内容</t>
    <rPh sb="0" eb="2">
      <t>ソウダン</t>
    </rPh>
    <rPh sb="2" eb="4">
      <t>ナイヨウ</t>
    </rPh>
    <phoneticPr fontId="2"/>
  </si>
  <si>
    <t>留学生
受入条件</t>
    <rPh sb="0" eb="3">
      <t>リュウガクセイ</t>
    </rPh>
    <rPh sb="4" eb="6">
      <t>ウケイレ</t>
    </rPh>
    <rPh sb="6" eb="8">
      <t>ジョウケン</t>
    </rPh>
    <phoneticPr fontId="2"/>
  </si>
  <si>
    <t>応募資格・
求める能力</t>
    <rPh sb="0" eb="2">
      <t>オウボ</t>
    </rPh>
    <rPh sb="2" eb="4">
      <t>シカク</t>
    </rPh>
    <rPh sb="6" eb="7">
      <t>モト</t>
    </rPh>
    <rPh sb="9" eb="11">
      <t>ノウリョク</t>
    </rPh>
    <phoneticPr fontId="2"/>
  </si>
  <si>
    <t>通勤費</t>
  </si>
  <si>
    <t>報酬</t>
  </si>
  <si>
    <t>保険</t>
    <rPh sb="0" eb="1">
      <t>ホ</t>
    </rPh>
    <rPh sb="1" eb="2">
      <t>ケン</t>
    </rPh>
    <phoneticPr fontId="2"/>
  </si>
  <si>
    <t>昼食</t>
  </si>
  <si>
    <t>備考欄</t>
    <rPh sb="0" eb="2">
      <t>ビコウ</t>
    </rPh>
    <rPh sb="2" eb="3">
      <t>ラン</t>
    </rPh>
    <phoneticPr fontId="2"/>
  </si>
  <si>
    <t>その他（）</t>
    <rPh sb="2" eb="3">
      <t>タ</t>
    </rPh>
    <phoneticPr fontId="2"/>
  </si>
  <si>
    <t>応募期間
延長可否</t>
    <rPh sb="0" eb="2">
      <t>オウボ</t>
    </rPh>
    <rPh sb="2" eb="4">
      <t>キカン</t>
    </rPh>
    <rPh sb="5" eb="7">
      <t>エンチョウ</t>
    </rPh>
    <rPh sb="7" eb="8">
      <t>カ</t>
    </rPh>
    <rPh sb="8" eb="9">
      <t>ヒ</t>
    </rPh>
    <phoneticPr fontId="2"/>
  </si>
  <si>
    <t>延長最終日</t>
    <rPh sb="0" eb="2">
      <t>エンチョウ</t>
    </rPh>
    <rPh sb="2" eb="4">
      <t>サイシュウ</t>
    </rPh>
    <rPh sb="4" eb="5">
      <t>ヒ</t>
    </rPh>
    <phoneticPr fontId="2"/>
  </si>
  <si>
    <t>住所</t>
    <rPh sb="0" eb="2">
      <t>ジュウショ</t>
    </rPh>
    <phoneticPr fontId="2"/>
  </si>
  <si>
    <t>氏名</t>
    <rPh sb="0" eb="2">
      <t>シメイ</t>
    </rPh>
    <phoneticPr fontId="2"/>
  </si>
  <si>
    <t>mail</t>
  </si>
  <si>
    <t>TEL</t>
  </si>
  <si>
    <t>FAX</t>
  </si>
  <si>
    <t>スケジュール</t>
    <phoneticPr fontId="2"/>
  </si>
  <si>
    <r>
      <rPr>
        <b/>
        <sz val="11"/>
        <color rgb="FFFF0000"/>
        <rFont val="ＭＳ Ｐ明朝"/>
        <family val="1"/>
        <charset val="128"/>
      </rPr>
      <t>※実習内容については、業務を体験するだけではなく、課題を与えて学生自身が考え自分なりの答えを出させるような内容（問題を解いて答え出すプロセス）が、より学生の興味を惹きます。</t>
    </r>
    <r>
      <rPr>
        <sz val="11"/>
        <color rgb="FFFF0000"/>
        <rFont val="ＭＳ Ｐ明朝"/>
        <family val="1"/>
        <charset val="128"/>
      </rPr>
      <t xml:space="preserve">
</t>
    </r>
    <rPh sb="1" eb="3">
      <t>ジッシュウ</t>
    </rPh>
    <rPh sb="3" eb="5">
      <t>ナイヨウ</t>
    </rPh>
    <rPh sb="11" eb="13">
      <t>ギョウム</t>
    </rPh>
    <rPh sb="14" eb="16">
      <t>タイケン</t>
    </rPh>
    <rPh sb="25" eb="27">
      <t>カダイ</t>
    </rPh>
    <rPh sb="28" eb="29">
      <t>アタ</t>
    </rPh>
    <rPh sb="31" eb="33">
      <t>ガクセイ</t>
    </rPh>
    <rPh sb="33" eb="35">
      <t>ジシン</t>
    </rPh>
    <rPh sb="36" eb="37">
      <t>カンガ</t>
    </rPh>
    <rPh sb="38" eb="40">
      <t>ジブン</t>
    </rPh>
    <rPh sb="43" eb="44">
      <t>コタ</t>
    </rPh>
    <rPh sb="46" eb="47">
      <t>ダ</t>
    </rPh>
    <rPh sb="53" eb="55">
      <t>ナイヨウ</t>
    </rPh>
    <rPh sb="56" eb="58">
      <t>モンダイ</t>
    </rPh>
    <rPh sb="59" eb="60">
      <t>ト</t>
    </rPh>
    <rPh sb="62" eb="63">
      <t>コタ</t>
    </rPh>
    <rPh sb="64" eb="65">
      <t>ダ</t>
    </rPh>
    <rPh sb="75" eb="77">
      <t>ガクセイ</t>
    </rPh>
    <rPh sb="78" eb="80">
      <t>キョウミ</t>
    </rPh>
    <rPh sb="81" eb="82">
      <t>ヒ</t>
    </rPh>
    <phoneticPr fontId="2"/>
  </si>
  <si>
    <t>実習期間
相談有無</t>
    <rPh sb="5" eb="7">
      <t>ソウダン</t>
    </rPh>
    <rPh sb="7" eb="9">
      <t>ウム</t>
    </rPh>
    <phoneticPr fontId="2"/>
  </si>
  <si>
    <t>実習日数
相談有無</t>
    <rPh sb="0" eb="2">
      <t>ジッシュウ</t>
    </rPh>
    <rPh sb="2" eb="4">
      <t>ニッスウ</t>
    </rPh>
    <phoneticPr fontId="2"/>
  </si>
  <si>
    <t>学生応募条件</t>
    <rPh sb="0" eb="2">
      <t>ガクセイ</t>
    </rPh>
    <rPh sb="2" eb="4">
      <t>オウボ</t>
    </rPh>
    <rPh sb="4" eb="6">
      <t>ジョウケン</t>
    </rPh>
    <phoneticPr fontId="2"/>
  </si>
  <si>
    <r>
      <rPr>
        <sz val="10.5"/>
        <color indexed="10"/>
        <rFont val="ＭＳ Ｐ明朝"/>
        <family val="1"/>
        <charset val="128"/>
      </rPr>
      <t>【2023年度】</t>
    </r>
    <r>
      <rPr>
        <sz val="10.5"/>
        <rFont val="ＭＳ Ｐ明朝"/>
        <family val="1"/>
        <charset val="128"/>
      </rPr>
      <t>《書式１》　インターンシップ受入企業</t>
    </r>
    <rPh sb="9" eb="11">
      <t>ショシキ</t>
    </rPh>
    <rPh sb="22" eb="23">
      <t>ウ</t>
    </rPh>
    <rPh sb="23" eb="24">
      <t>イ</t>
    </rPh>
    <rPh sb="24" eb="26">
      <t>キギョウ</t>
    </rPh>
    <phoneticPr fontId="2"/>
  </si>
  <si>
    <r>
      <rPr>
        <b/>
        <sz val="10.5"/>
        <color rgb="FFFF0000"/>
        <rFont val="BIZ UDP明朝 Medium"/>
        <family val="1"/>
        <charset val="128"/>
      </rPr>
      <t>●九工大</t>
    </r>
    <r>
      <rPr>
        <sz val="10.5"/>
        <color rgb="FFFF0000"/>
        <rFont val="BIZ UDP明朝 Medium"/>
        <family val="1"/>
        <charset val="128"/>
      </rPr>
      <t xml:space="preserve">(工学部・工学府：8/11～9/30,情報工学部・情報工学府：8/14～9/29,生命体工学研究科：8/14～9/29
</t>
    </r>
    <r>
      <rPr>
        <b/>
        <sz val="10.5"/>
        <color rgb="FFFF0000"/>
        <rFont val="BIZ UDP明朝 Medium"/>
        <family val="1"/>
        <charset val="128"/>
      </rPr>
      <t>●北九大</t>
    </r>
    <r>
      <rPr>
        <sz val="10.5"/>
        <color rgb="FFFF0000"/>
        <rFont val="BIZ UDP明朝 Medium"/>
        <family val="1"/>
        <charset val="128"/>
      </rPr>
      <t>国際環境工学部　8/11～9/30、研究科：8/9～9/30</t>
    </r>
    <r>
      <rPr>
        <b/>
        <sz val="10.5"/>
        <color rgb="FFFF0000"/>
        <rFont val="BIZ UDP明朝 Medium"/>
        <family val="1"/>
        <charset val="128"/>
      </rPr>
      <t>●北九州高専：8/21～9/24</t>
    </r>
    <r>
      <rPr>
        <sz val="10.5"/>
        <color rgb="FFFF0000"/>
        <rFont val="BIZ UDP明朝 Medium"/>
        <family val="1"/>
        <charset val="128"/>
      </rPr>
      <t xml:space="preserve">
</t>
    </r>
    <r>
      <rPr>
        <b/>
        <sz val="10.5"/>
        <color rgb="FFFF0000"/>
        <rFont val="BIZ UDP明朝 Medium"/>
        <family val="1"/>
        <charset val="128"/>
      </rPr>
      <t>●早稲田大</t>
    </r>
    <r>
      <rPr>
        <sz val="10.5"/>
        <color rgb="FFFF0000"/>
        <rFont val="BIZ UDP明朝 Medium"/>
        <family val="1"/>
        <charset val="128"/>
      </rPr>
      <t xml:space="preserve">大学院情報生産システム研究科：8/1～9/20
</t>
    </r>
    <r>
      <rPr>
        <b/>
        <sz val="10.5"/>
        <color rgb="FFFF0000"/>
        <rFont val="BIZ UDP明朝 Medium"/>
        <family val="1"/>
        <charset val="128"/>
      </rPr>
      <t>●産医大</t>
    </r>
    <r>
      <rPr>
        <sz val="10.5"/>
        <color rgb="FFFF0000"/>
        <rFont val="BIZ UDP明朝 Medium"/>
        <family val="1"/>
        <charset val="128"/>
      </rPr>
      <t>産業保健学部：7月末〜9月（ただし9月上旬は試験期間のため除く）
※学生との調整次第で上記日程以外でも実施可能です。社会情勢により変更される場合もございます</t>
    </r>
    <phoneticPr fontId="2"/>
  </si>
  <si>
    <t>ロゴもしは商品の画像を張り付けてください</t>
    <rPh sb="5" eb="7">
      <t>ショウヒン</t>
    </rPh>
    <rPh sb="8" eb="10">
      <t>ガゾウ</t>
    </rPh>
    <rPh sb="11" eb="12">
      <t>ハ</t>
    </rPh>
    <rPh sb="13" eb="14">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</si>
</sst>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lt;=999]000;[&lt;=9999]000\-00;000\-0000"/>
    <numFmt numFmtId="177" formatCode="0_);[Red]\(0\)"/>
    <numFmt numFmtId="178" formatCode="m/d;@"/>
    <numFmt numFmtId="179" formatCode="#;\-#;&quot;&quot;;@"/>
    <numFmt numFmtId="180" formatCode="##&quot;月&quot;"/>
    <numFmt numFmtId="181" formatCode="##&quot;日&quot;&quot;間&quot;"/>
    <numFmt numFmtId="182" formatCode="##&quot;週&quot;&quot;間&quot;"/>
    <numFmt numFmtId="183" formatCode="h:mm;@"/>
    <numFmt numFmtId="184" formatCode="####&quot;年&quot;"/>
    <numFmt numFmtId="185" formatCode="yyyy&quot;年&quot;m&quot;月&quot;;@"/>
  </numFmts>
  <fonts count="62">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color indexed="81"/>
      <name val="ＭＳ Ｐゴシック"/>
      <family val="3"/>
      <charset val="128"/>
    </font>
    <font>
      <sz val="10.5"/>
      <name val="ＭＳ Ｐ明朝"/>
      <family val="1"/>
      <charset val="128"/>
    </font>
    <font>
      <sz val="11"/>
      <name val="ＭＳ Ｐ明朝"/>
      <family val="1"/>
      <charset val="128"/>
    </font>
    <font>
      <b/>
      <sz val="22"/>
      <name val="ＭＳ Ｐ明朝"/>
      <family val="1"/>
      <charset val="128"/>
    </font>
    <font>
      <sz val="12"/>
      <name val="ＭＳ Ｐ明朝"/>
      <family val="1"/>
      <charset val="128"/>
    </font>
    <font>
      <sz val="10"/>
      <name val="ＭＳ Ｐ明朝"/>
      <family val="1"/>
      <charset val="128"/>
    </font>
    <font>
      <b/>
      <sz val="11"/>
      <name val="ＭＳ Ｐ明朝"/>
      <family val="1"/>
      <charset val="128"/>
    </font>
    <font>
      <sz val="9"/>
      <name val="ＭＳ Ｐ明朝"/>
      <family val="1"/>
      <charset val="128"/>
    </font>
    <font>
      <b/>
      <sz val="10"/>
      <name val="ＭＳ Ｐ明朝"/>
      <family val="1"/>
      <charset val="128"/>
    </font>
    <font>
      <b/>
      <sz val="18"/>
      <name val="ＭＳ Ｐ明朝"/>
      <family val="1"/>
      <charset val="128"/>
    </font>
    <font>
      <sz val="8"/>
      <name val="ＭＳ Ｐ明朝"/>
      <family val="1"/>
      <charset val="128"/>
    </font>
    <font>
      <sz val="11"/>
      <name val="HGPｺﾞｼｯｸM"/>
      <family val="3"/>
      <charset val="128"/>
    </font>
    <font>
      <sz val="10"/>
      <name val="HGPｺﾞｼｯｸM"/>
      <family val="3"/>
      <charset val="128"/>
    </font>
    <font>
      <sz val="12"/>
      <name val="HGPｺﾞｼｯｸM"/>
      <family val="3"/>
      <charset val="128"/>
    </font>
    <font>
      <sz val="8"/>
      <color indexed="10"/>
      <name val="ＭＳ Ｐ明朝"/>
      <family val="1"/>
      <charset val="128"/>
    </font>
    <font>
      <b/>
      <u/>
      <sz val="11"/>
      <color indexed="12"/>
      <name val="ＭＳ Ｐゴシック"/>
      <family val="3"/>
      <charset val="128"/>
    </font>
    <font>
      <b/>
      <sz val="14"/>
      <name val="ＭＳ Ｐ明朝"/>
      <family val="1"/>
      <charset val="128"/>
    </font>
    <font>
      <b/>
      <sz val="12"/>
      <name val="ＭＳ Ｐ明朝"/>
      <family val="1"/>
      <charset val="128"/>
    </font>
    <font>
      <b/>
      <sz val="9"/>
      <color indexed="10"/>
      <name val="ＭＳ Ｐゴシック"/>
      <family val="3"/>
      <charset val="128"/>
    </font>
    <font>
      <b/>
      <sz val="11"/>
      <color indexed="10"/>
      <name val="ＭＳ Ｐ明朝"/>
      <family val="1"/>
      <charset val="128"/>
    </font>
    <font>
      <sz val="8"/>
      <color indexed="10"/>
      <name val="ＭＳ Ｐゴシック"/>
      <family val="3"/>
      <charset val="128"/>
    </font>
    <font>
      <b/>
      <sz val="11"/>
      <color indexed="81"/>
      <name val="ＭＳ Ｐゴシック"/>
      <family val="3"/>
      <charset val="128"/>
    </font>
    <font>
      <b/>
      <sz val="11"/>
      <color indexed="10"/>
      <name val="ＭＳ Ｐゴシック"/>
      <family val="3"/>
      <charset val="128"/>
    </font>
    <font>
      <b/>
      <sz val="10"/>
      <color indexed="10"/>
      <name val="ＭＳ Ｐ明朝"/>
      <family val="1"/>
      <charset val="128"/>
    </font>
    <font>
      <sz val="9"/>
      <name val="HG丸ｺﾞｼｯｸM-PRO"/>
      <family val="3"/>
      <charset val="128"/>
    </font>
    <font>
      <sz val="11"/>
      <name val="ぼくたちのゴシック"/>
      <family val="3"/>
      <charset val="128"/>
    </font>
    <font>
      <sz val="10.5"/>
      <name val="ぼくたちのゴシック"/>
      <family val="3"/>
      <charset val="128"/>
    </font>
    <font>
      <sz val="14"/>
      <name val="ＭＳ Ｐ明朝"/>
      <family val="1"/>
      <charset val="128"/>
    </font>
    <font>
      <sz val="9"/>
      <color indexed="10"/>
      <name val="ＭＳ Ｐ明朝"/>
      <family val="1"/>
      <charset val="128"/>
    </font>
    <font>
      <b/>
      <sz val="10"/>
      <color indexed="10"/>
      <name val="ＭＳ Ｐゴシック"/>
      <family val="3"/>
      <charset val="128"/>
    </font>
    <font>
      <b/>
      <sz val="16"/>
      <name val="ＭＳ Ｐ明朝"/>
      <family val="1"/>
      <charset val="128"/>
    </font>
    <font>
      <b/>
      <sz val="10.5"/>
      <name val="ＭＳ Ｐ明朝"/>
      <family val="1"/>
      <charset val="128"/>
    </font>
    <font>
      <b/>
      <u/>
      <sz val="10"/>
      <color indexed="10"/>
      <name val="ＭＳ Ｐゴシック"/>
      <family val="3"/>
      <charset val="128"/>
    </font>
    <font>
      <b/>
      <sz val="8"/>
      <color indexed="10"/>
      <name val="ＭＳ Ｐゴシック"/>
      <family val="3"/>
      <charset val="128"/>
    </font>
    <font>
      <b/>
      <sz val="9"/>
      <name val="ＭＳ Ｐ明朝"/>
      <family val="1"/>
      <charset val="128"/>
    </font>
    <font>
      <b/>
      <u/>
      <sz val="11"/>
      <color indexed="10"/>
      <name val="ＭＳ Ｐ明朝"/>
      <family val="1"/>
      <charset val="128"/>
    </font>
    <font>
      <sz val="11"/>
      <name val="Meiryo UI"/>
      <family val="3"/>
      <charset val="128"/>
    </font>
    <font>
      <sz val="10"/>
      <name val="Meiryo UI"/>
      <family val="3"/>
      <charset val="128"/>
    </font>
    <font>
      <sz val="9"/>
      <name val="Meiryo UI"/>
      <family val="3"/>
      <charset val="128"/>
    </font>
    <font>
      <b/>
      <sz val="10"/>
      <color indexed="81"/>
      <name val="ＭＳ Ｐゴシック"/>
      <family val="3"/>
      <charset val="128"/>
    </font>
    <font>
      <sz val="10.5"/>
      <color indexed="10"/>
      <name val="ＭＳ Ｐ明朝"/>
      <family val="1"/>
      <charset val="128"/>
    </font>
    <font>
      <b/>
      <sz val="7"/>
      <name val="ＭＳ Ｐ明朝"/>
      <family val="1"/>
      <charset val="128"/>
    </font>
    <font>
      <sz val="10.5"/>
      <color indexed="22"/>
      <name val="ＭＳ Ｐ明朝"/>
      <family val="1"/>
      <charset val="128"/>
    </font>
    <font>
      <b/>
      <sz val="10.5"/>
      <color indexed="10"/>
      <name val="ＭＳ Ｐ明朝"/>
      <family val="1"/>
      <charset val="128"/>
    </font>
    <font>
      <b/>
      <sz val="9"/>
      <color indexed="10"/>
      <name val="ＭＳ Ｐ明朝"/>
      <family val="1"/>
      <charset val="128"/>
    </font>
    <font>
      <b/>
      <sz val="11"/>
      <color indexed="10"/>
      <name val="Meiryo UI"/>
      <family val="3"/>
      <charset val="128"/>
    </font>
    <font>
      <sz val="11"/>
      <color indexed="10"/>
      <name val="ＭＳ Ｐ明朝"/>
      <family val="1"/>
      <charset val="128"/>
    </font>
    <font>
      <sz val="12"/>
      <color indexed="10"/>
      <name val="ＭＳ Ｐ明朝"/>
      <family val="1"/>
      <charset val="128"/>
    </font>
    <font>
      <sz val="10"/>
      <color indexed="10"/>
      <name val="ＭＳ Ｐ明朝"/>
      <family val="1"/>
      <charset val="128"/>
    </font>
    <font>
      <b/>
      <sz val="10.5"/>
      <color indexed="10"/>
      <name val="HGPｺﾞｼｯｸM"/>
      <family val="3"/>
      <charset val="128"/>
    </font>
    <font>
      <b/>
      <sz val="8"/>
      <color indexed="10"/>
      <name val="ＭＳ Ｐ明朝"/>
      <family val="1"/>
      <charset val="128"/>
    </font>
    <font>
      <b/>
      <sz val="11"/>
      <color indexed="81"/>
      <name val="MS P ゴシック"/>
      <family val="3"/>
      <charset val="128"/>
    </font>
    <font>
      <sz val="11"/>
      <name val="HG丸ｺﾞｼｯｸM-PRO"/>
      <family val="3"/>
      <charset val="128"/>
    </font>
    <font>
      <sz val="11"/>
      <color rgb="FFFF0000"/>
      <name val="ＭＳ Ｐ明朝"/>
      <family val="1"/>
      <charset val="128"/>
    </font>
    <font>
      <b/>
      <sz val="11"/>
      <color rgb="FFFF0000"/>
      <name val="ＭＳ Ｐ明朝"/>
      <family val="1"/>
      <charset val="128"/>
    </font>
    <font>
      <sz val="11"/>
      <color theme="1"/>
      <name val="ＭＳ Ｐ明朝"/>
      <family val="1"/>
      <charset val="128"/>
    </font>
    <font>
      <sz val="10.5"/>
      <color rgb="FFFF0000"/>
      <name val="BIZ UDP明朝 Medium"/>
      <family val="1"/>
      <charset val="128"/>
    </font>
    <font>
      <b/>
      <sz val="10.5"/>
      <color rgb="FFFF0000"/>
      <name val="BIZ UDP明朝 Medium"/>
      <family val="1"/>
      <charset val="128"/>
    </font>
  </fonts>
  <fills count="11">
    <fill>
      <patternFill patternType="none"/>
    </fill>
    <fill>
      <patternFill patternType="gray125"/>
    </fill>
    <fill>
      <patternFill patternType="solid">
        <fgColor indexed="22"/>
        <bgColor indexed="64"/>
      </patternFill>
    </fill>
    <fill>
      <patternFill patternType="solid">
        <fgColor indexed="30"/>
        <bgColor indexed="64"/>
      </patternFill>
    </fill>
    <fill>
      <patternFill patternType="solid">
        <fgColor indexed="31"/>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9"/>
        <bgColor indexed="64"/>
      </patternFill>
    </fill>
    <fill>
      <patternFill patternType="solid">
        <fgColor indexed="45"/>
        <bgColor indexed="64"/>
      </patternFill>
    </fill>
    <fill>
      <patternFill patternType="solid">
        <fgColor theme="9" tint="0.79998168889431442"/>
        <bgColor indexed="64"/>
      </patternFill>
    </fill>
  </fills>
  <borders count="76">
    <border>
      <left/>
      <right/>
      <top/>
      <bottom/>
      <diagonal/>
    </border>
    <border>
      <left/>
      <right/>
      <top style="medium">
        <color auto="1"/>
      </top>
      <bottom/>
      <diagonal/>
    </border>
    <border>
      <left/>
      <right/>
      <top/>
      <bottom style="medium">
        <color auto="1"/>
      </bottom>
      <diagonal/>
    </border>
    <border>
      <left/>
      <right/>
      <top style="hair">
        <color auto="1"/>
      </top>
      <bottom style="hair">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hair">
        <color auto="1"/>
      </bottom>
      <diagonal/>
    </border>
    <border>
      <left/>
      <right style="medium">
        <color auto="1"/>
      </right>
      <top style="thin">
        <color auto="1"/>
      </top>
      <bottom style="hair">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dotted">
        <color auto="1"/>
      </left>
      <right/>
      <top style="thin">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style="medium">
        <color rgb="FF000000"/>
      </right>
      <top style="thin">
        <color auto="1"/>
      </top>
      <bottom style="thin">
        <color auto="1"/>
      </bottom>
      <diagonal/>
    </border>
    <border>
      <left style="thin">
        <color auto="1"/>
      </left>
      <right/>
      <top/>
      <bottom style="thin">
        <color rgb="FF000000"/>
      </bottom>
      <diagonal/>
    </border>
    <border>
      <left/>
      <right/>
      <top/>
      <bottom style="thin">
        <color rgb="FF000000"/>
      </bottom>
      <diagonal/>
    </border>
    <border>
      <left/>
      <right style="medium">
        <color auto="1"/>
      </right>
      <top/>
      <bottom style="thin">
        <color rgb="FF000000"/>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581">
    <xf numFmtId="0" fontId="0" fillId="0" borderId="0" xfId="0"/>
    <xf numFmtId="0" fontId="5" fillId="0" borderId="0" xfId="0" applyFont="1" applyAlignment="1" applyProtection="1">
      <alignment vertical="center"/>
      <protection locked="0"/>
    </xf>
    <xf numFmtId="0" fontId="11" fillId="0" borderId="0" xfId="0" applyFont="1" applyAlignment="1" applyProtection="1">
      <alignment vertical="center"/>
      <protection locked="0"/>
    </xf>
    <xf numFmtId="0" fontId="5" fillId="0" borderId="1" xfId="0" applyFont="1" applyBorder="1" applyAlignment="1" applyProtection="1">
      <alignment horizontal="left" vertical="center" indent="1" shrinkToFit="1"/>
      <protection locked="0"/>
    </xf>
    <xf numFmtId="0" fontId="5" fillId="0" borderId="2" xfId="0" applyFont="1" applyBorder="1" applyAlignment="1" applyProtection="1">
      <alignment horizontal="left" vertical="center" indent="1" shrinkToFit="1"/>
      <protection locked="0"/>
    </xf>
    <xf numFmtId="0" fontId="6" fillId="0" borderId="4" xfId="0" applyFont="1" applyBorder="1" applyAlignment="1" applyProtection="1">
      <alignment vertical="center"/>
      <protection locked="0"/>
    </xf>
    <xf numFmtId="0" fontId="15" fillId="0" borderId="0" xfId="0" applyFont="1" applyProtection="1">
      <protection locked="0"/>
    </xf>
    <xf numFmtId="0" fontId="15" fillId="0" borderId="0" xfId="0" applyFont="1"/>
    <xf numFmtId="0" fontId="15" fillId="0" borderId="0" xfId="0" applyFont="1" applyAlignment="1">
      <alignment vertical="center"/>
    </xf>
    <xf numFmtId="184" fontId="15" fillId="0" borderId="0" xfId="0" applyNumberFormat="1" applyFont="1" applyProtection="1">
      <protection locked="0"/>
    </xf>
    <xf numFmtId="0" fontId="15" fillId="0" borderId="0" xfId="0" applyFont="1" applyAlignment="1" applyProtection="1">
      <alignment horizontal="center"/>
      <protection locked="0"/>
    </xf>
    <xf numFmtId="0" fontId="16" fillId="0" borderId="0" xfId="0" applyFont="1" applyAlignment="1">
      <alignment vertical="center"/>
    </xf>
    <xf numFmtId="0" fontId="15" fillId="0" borderId="0" xfId="0" applyFont="1" applyAlignment="1" applyProtection="1">
      <alignment vertical="center"/>
      <protection locked="0"/>
    </xf>
    <xf numFmtId="49" fontId="15" fillId="0" borderId="0" xfId="0" applyNumberFormat="1" applyFont="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3" xfId="0" applyFont="1" applyBorder="1" applyAlignment="1" applyProtection="1">
      <alignment vertical="center"/>
      <protection locked="0"/>
    </xf>
    <xf numFmtId="0" fontId="17" fillId="0" borderId="0" xfId="0" applyFont="1" applyAlignment="1" applyProtection="1">
      <alignment horizontal="center" vertical="top"/>
      <protection locked="0"/>
    </xf>
    <xf numFmtId="0" fontId="17" fillId="0" borderId="8" xfId="0" applyFont="1" applyBorder="1" applyAlignment="1" applyProtection="1">
      <alignment horizontal="center" vertical="top"/>
      <protection locked="0"/>
    </xf>
    <xf numFmtId="0" fontId="17" fillId="0" borderId="9" xfId="0" applyFont="1" applyBorder="1" applyAlignment="1" applyProtection="1">
      <alignment horizontal="center" vertical="top"/>
      <protection locked="0"/>
    </xf>
    <xf numFmtId="0" fontId="17" fillId="0" borderId="10" xfId="0" applyFont="1" applyBorder="1" applyAlignment="1" applyProtection="1">
      <alignment horizontal="center" vertical="top"/>
      <protection locked="0"/>
    </xf>
    <xf numFmtId="0" fontId="17" fillId="0" borderId="11" xfId="0" applyFont="1" applyBorder="1" applyAlignment="1" applyProtection="1">
      <alignment horizontal="center" vertical="top"/>
      <protection locked="0"/>
    </xf>
    <xf numFmtId="184" fontId="15" fillId="0" borderId="0" xfId="0" applyNumberFormat="1" applyFont="1"/>
    <xf numFmtId="0" fontId="15" fillId="0" borderId="0" xfId="0" applyFont="1" applyAlignment="1">
      <alignment horizontal="center"/>
    </xf>
    <xf numFmtId="49" fontId="15" fillId="0" borderId="0" xfId="0" applyNumberFormat="1" applyFont="1" applyAlignment="1">
      <alignment vertical="center"/>
    </xf>
    <xf numFmtId="0" fontId="15" fillId="0" borderId="0" xfId="0" applyFont="1" applyAlignment="1">
      <alignment wrapText="1"/>
    </xf>
    <xf numFmtId="0" fontId="15" fillId="0" borderId="0" xfId="0" applyFont="1" applyAlignment="1" applyProtection="1">
      <alignment wrapText="1"/>
      <protection locked="0"/>
    </xf>
    <xf numFmtId="0" fontId="5" fillId="0" borderId="13" xfId="0" applyFont="1" applyBorder="1" applyAlignment="1" applyProtection="1">
      <alignment vertical="center"/>
      <protection locked="0"/>
    </xf>
    <xf numFmtId="0" fontId="17" fillId="0" borderId="14" xfId="0" applyFont="1" applyBorder="1" applyAlignment="1">
      <alignment vertical="top"/>
    </xf>
    <xf numFmtId="178" fontId="6" fillId="0" borderId="14" xfId="0" applyNumberFormat="1" applyFont="1" applyBorder="1" applyAlignment="1" applyProtection="1">
      <alignment vertical="center"/>
      <protection locked="0"/>
    </xf>
    <xf numFmtId="178" fontId="6" fillId="0" borderId="15" xfId="0" applyNumberFormat="1" applyFont="1" applyBorder="1" applyAlignment="1" applyProtection="1">
      <alignment vertical="center"/>
      <protection locked="0"/>
    </xf>
    <xf numFmtId="0" fontId="6" fillId="0" borderId="1" xfId="0" applyFont="1" applyBorder="1" applyAlignment="1" applyProtection="1">
      <alignment horizontal="center" vertical="center" textRotation="255"/>
      <protection locked="0"/>
    </xf>
    <xf numFmtId="0" fontId="11"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textRotation="255"/>
      <protection locked="0"/>
    </xf>
    <xf numFmtId="0" fontId="11" fillId="0" borderId="2" xfId="0" applyFont="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5" fillId="0" borderId="6" xfId="0" applyFont="1" applyBorder="1" applyAlignment="1" applyProtection="1">
      <alignment vertical="center" shrinkToFit="1"/>
      <protection locked="0"/>
    </xf>
    <xf numFmtId="0" fontId="5" fillId="2" borderId="18" xfId="0" applyFont="1" applyFill="1" applyBorder="1" applyAlignment="1" applyProtection="1">
      <alignment vertical="center"/>
      <protection locked="0"/>
    </xf>
    <xf numFmtId="0" fontId="17" fillId="0" borderId="14" xfId="0" applyFont="1" applyBorder="1" applyAlignment="1">
      <alignment horizontal="center" vertical="center"/>
    </xf>
    <xf numFmtId="0" fontId="15" fillId="0" borderId="0" xfId="0" applyFont="1" applyAlignment="1">
      <alignment horizontal="center" vertical="center"/>
    </xf>
    <xf numFmtId="180" fontId="15" fillId="0" borderId="0" xfId="0" applyNumberFormat="1" applyFont="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0" borderId="14" xfId="0" applyFont="1" applyBorder="1" applyAlignment="1" applyProtection="1">
      <alignment vertical="center" shrinkToFit="1"/>
      <protection locked="0"/>
    </xf>
    <xf numFmtId="0" fontId="17" fillId="0" borderId="14" xfId="0" applyFont="1" applyBorder="1" applyAlignment="1" applyProtection="1">
      <alignment horizontal="center" vertical="top"/>
      <protection locked="0"/>
    </xf>
    <xf numFmtId="0" fontId="6" fillId="4" borderId="21" xfId="0" applyFont="1" applyFill="1" applyBorder="1" applyAlignment="1" applyProtection="1">
      <alignment horizontal="center" vertical="center"/>
      <protection locked="0"/>
    </xf>
    <xf numFmtId="0" fontId="6" fillId="4" borderId="22"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178" fontId="10" fillId="0" borderId="19" xfId="0" applyNumberFormat="1" applyFont="1" applyBorder="1" applyAlignment="1" applyProtection="1">
      <alignment vertical="center" shrinkToFit="1"/>
      <protection locked="0"/>
    </xf>
    <xf numFmtId="178" fontId="10" fillId="0" borderId="14" xfId="0" applyNumberFormat="1" applyFont="1" applyBorder="1" applyAlignment="1" applyProtection="1">
      <alignment vertical="center" shrinkToFit="1"/>
      <protection locked="0"/>
    </xf>
    <xf numFmtId="0" fontId="6" fillId="4" borderId="23" xfId="0" applyFont="1" applyFill="1" applyBorder="1" applyAlignment="1" applyProtection="1">
      <alignment horizontal="center" vertical="center" wrapText="1"/>
      <protection locked="0"/>
    </xf>
    <xf numFmtId="0" fontId="6" fillId="0" borderId="24"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vertical="center"/>
      <protection locked="0"/>
    </xf>
    <xf numFmtId="0" fontId="6" fillId="4" borderId="22" xfId="0" applyFont="1" applyFill="1" applyBorder="1" applyAlignment="1" applyProtection="1">
      <alignment vertical="center" wrapText="1"/>
      <protection locked="0"/>
    </xf>
    <xf numFmtId="0" fontId="6" fillId="0" borderId="0" xfId="0" applyFont="1" applyAlignment="1" applyProtection="1">
      <alignment vertical="center"/>
      <protection locked="0"/>
    </xf>
    <xf numFmtId="0" fontId="6" fillId="4" borderId="25" xfId="0" applyFont="1" applyFill="1" applyBorder="1" applyAlignment="1" applyProtection="1">
      <alignment vertical="center" wrapText="1"/>
      <protection locked="0"/>
    </xf>
    <xf numFmtId="0" fontId="11" fillId="4" borderId="22" xfId="0" applyFont="1" applyFill="1" applyBorder="1" applyAlignment="1" applyProtection="1">
      <alignment horizontal="center" vertical="center" shrinkToFit="1"/>
      <protection locked="0"/>
    </xf>
    <xf numFmtId="0" fontId="9" fillId="4" borderId="25" xfId="0" applyFont="1" applyFill="1" applyBorder="1" applyAlignment="1" applyProtection="1">
      <alignment vertical="center" wrapText="1"/>
      <protection locked="0"/>
    </xf>
    <xf numFmtId="0" fontId="9" fillId="4" borderId="21" xfId="0" applyFont="1" applyFill="1" applyBorder="1" applyAlignment="1" applyProtection="1">
      <alignment vertical="center" wrapText="1"/>
      <protection locked="0"/>
    </xf>
    <xf numFmtId="0" fontId="6" fillId="4" borderId="23" xfId="0" applyFont="1" applyFill="1" applyBorder="1" applyAlignment="1" applyProtection="1">
      <alignment horizontal="center" vertical="center" shrinkToFit="1"/>
      <protection locked="0"/>
    </xf>
    <xf numFmtId="0" fontId="6" fillId="0" borderId="26"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7" xfId="0" applyFont="1" applyBorder="1" applyAlignment="1" applyProtection="1">
      <alignment vertical="center"/>
      <protection locked="0"/>
    </xf>
    <xf numFmtId="0" fontId="14" fillId="4" borderId="29"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shrinkToFit="1"/>
      <protection locked="0"/>
    </xf>
    <xf numFmtId="0" fontId="6" fillId="4" borderId="29" xfId="0" applyFont="1" applyFill="1" applyBorder="1" applyAlignment="1" applyProtection="1">
      <alignment horizontal="center" vertical="center"/>
      <protection locked="0"/>
    </xf>
    <xf numFmtId="0" fontId="6" fillId="0" borderId="30"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11" fillId="0" borderId="32" xfId="0" applyFont="1" applyBorder="1" applyAlignment="1" applyProtection="1">
      <alignment vertical="center"/>
      <protection locked="0"/>
    </xf>
    <xf numFmtId="0" fontId="46" fillId="0" borderId="0" xfId="0" applyFont="1" applyAlignment="1" applyProtection="1">
      <alignment vertical="center"/>
      <protection locked="0"/>
    </xf>
    <xf numFmtId="0" fontId="5" fillId="6" borderId="0" xfId="0" applyFont="1" applyFill="1" applyAlignment="1" applyProtection="1">
      <alignment vertical="center"/>
      <protection locked="0"/>
    </xf>
    <xf numFmtId="0" fontId="6" fillId="0" borderId="14" xfId="0" applyFont="1" applyBorder="1" applyAlignment="1" applyProtection="1">
      <alignment vertical="center"/>
      <protection locked="0"/>
    </xf>
    <xf numFmtId="0" fontId="6" fillId="4" borderId="8" xfId="0" applyFont="1" applyFill="1" applyBorder="1" applyAlignment="1" applyProtection="1">
      <alignment horizontal="center" vertical="center" shrinkToFit="1"/>
      <protection locked="0"/>
    </xf>
    <xf numFmtId="0" fontId="5" fillId="6" borderId="9" xfId="0" applyFont="1" applyFill="1" applyBorder="1" applyAlignment="1" applyProtection="1">
      <alignment vertical="center"/>
      <protection locked="0"/>
    </xf>
    <xf numFmtId="0" fontId="29" fillId="6" borderId="10" xfId="0" applyFont="1" applyFill="1" applyBorder="1" applyAlignment="1" applyProtection="1">
      <alignment vertical="center"/>
      <protection locked="0"/>
    </xf>
    <xf numFmtId="0" fontId="30" fillId="6" borderId="10" xfId="0" applyFont="1" applyFill="1" applyBorder="1" applyAlignment="1" applyProtection="1">
      <alignment vertical="center"/>
      <protection locked="0"/>
    </xf>
    <xf numFmtId="0" fontId="5" fillId="6" borderId="10" xfId="0" applyFont="1" applyFill="1" applyBorder="1" applyAlignment="1" applyProtection="1">
      <alignment vertical="center"/>
      <protection locked="0"/>
    </xf>
    <xf numFmtId="0" fontId="5" fillId="6" borderId="11" xfId="0" applyFont="1" applyFill="1" applyBorder="1" applyAlignment="1" applyProtection="1">
      <alignment vertical="center"/>
      <protection locked="0"/>
    </xf>
    <xf numFmtId="0" fontId="5" fillId="6" borderId="16" xfId="0" applyFont="1" applyFill="1" applyBorder="1" applyAlignment="1" applyProtection="1">
      <alignment vertical="center"/>
      <protection locked="0"/>
    </xf>
    <xf numFmtId="0" fontId="29" fillId="6" borderId="4" xfId="0" applyFont="1" applyFill="1" applyBorder="1" applyAlignment="1" applyProtection="1">
      <alignment vertical="center"/>
      <protection locked="0"/>
    </xf>
    <xf numFmtId="0" fontId="30" fillId="6" borderId="4" xfId="0" applyFont="1" applyFill="1" applyBorder="1" applyAlignment="1" applyProtection="1">
      <alignment vertical="center"/>
      <protection locked="0"/>
    </xf>
    <xf numFmtId="0" fontId="5" fillId="6" borderId="4" xfId="0" applyFont="1" applyFill="1" applyBorder="1" applyAlignment="1" applyProtection="1">
      <alignment vertical="center"/>
      <protection locked="0"/>
    </xf>
    <xf numFmtId="0" fontId="5" fillId="6" borderId="33" xfId="0" applyFont="1" applyFill="1" applyBorder="1" applyAlignment="1" applyProtection="1">
      <alignment vertical="center"/>
      <protection locked="0"/>
    </xf>
    <xf numFmtId="0" fontId="6" fillId="0" borderId="34"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5" fillId="0" borderId="4"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35" fillId="6" borderId="1" xfId="0" applyFont="1" applyFill="1" applyBorder="1" applyAlignment="1" applyProtection="1">
      <alignment horizontal="right" vertical="center"/>
      <protection locked="0"/>
    </xf>
    <xf numFmtId="0" fontId="35" fillId="6" borderId="1" xfId="0" applyFont="1" applyFill="1" applyBorder="1" applyAlignment="1" applyProtection="1">
      <alignment vertical="center"/>
      <protection locked="0"/>
    </xf>
    <xf numFmtId="0" fontId="47" fillId="6" borderId="1" xfId="0" applyFont="1" applyFill="1" applyBorder="1" applyAlignment="1" applyProtection="1">
      <alignment vertical="center"/>
      <protection locked="0"/>
    </xf>
    <xf numFmtId="0" fontId="35" fillId="6" borderId="0" xfId="0" applyFont="1" applyFill="1" applyAlignment="1" applyProtection="1">
      <alignment vertical="center"/>
      <protection locked="0"/>
    </xf>
    <xf numFmtId="0" fontId="35" fillId="6" borderId="0" xfId="0" applyFont="1" applyFill="1" applyAlignment="1" applyProtection="1">
      <alignment vertical="center" wrapText="1"/>
      <protection locked="0"/>
    </xf>
    <xf numFmtId="0" fontId="47" fillId="6" borderId="0" xfId="0" applyFont="1" applyFill="1" applyAlignment="1" applyProtection="1">
      <alignment vertical="center" wrapText="1"/>
      <protection locked="0"/>
    </xf>
    <xf numFmtId="0" fontId="9" fillId="2" borderId="17" xfId="0" applyFont="1" applyFill="1" applyBorder="1" applyAlignment="1" applyProtection="1">
      <alignment horizontal="right" vertical="center"/>
      <protection locked="0"/>
    </xf>
    <xf numFmtId="177" fontId="6" fillId="0" borderId="6" xfId="0" applyNumberFormat="1" applyFont="1" applyBorder="1" applyAlignment="1" applyProtection="1">
      <alignment horizontal="center" vertical="center"/>
      <protection locked="0"/>
    </xf>
    <xf numFmtId="0" fontId="11" fillId="0" borderId="2" xfId="0" applyFont="1" applyBorder="1" applyAlignment="1" applyProtection="1">
      <alignment vertical="center"/>
      <protection locked="0"/>
    </xf>
    <xf numFmtId="0" fontId="10" fillId="4" borderId="29" xfId="0" applyFont="1" applyFill="1" applyBorder="1" applyAlignment="1" applyProtection="1">
      <alignment horizontal="center" vertical="center" shrinkToFit="1"/>
      <protection locked="0"/>
    </xf>
    <xf numFmtId="0" fontId="48" fillId="0" borderId="10" xfId="0" applyFont="1" applyBorder="1" applyAlignment="1" applyProtection="1">
      <alignment vertical="center"/>
      <protection locked="0"/>
    </xf>
    <xf numFmtId="0" fontId="48" fillId="0" borderId="37" xfId="0" applyFont="1" applyBorder="1" applyAlignment="1" applyProtection="1">
      <alignment vertical="center"/>
      <protection locked="0"/>
    </xf>
    <xf numFmtId="0" fontId="48" fillId="0" borderId="12" xfId="0" applyFont="1" applyBorder="1" applyAlignment="1" applyProtection="1">
      <alignment vertical="center"/>
      <protection locked="0"/>
    </xf>
    <xf numFmtId="0" fontId="48" fillId="0" borderId="38" xfId="0" applyFont="1" applyBorder="1" applyAlignment="1" applyProtection="1">
      <alignment vertical="center"/>
      <protection locked="0"/>
    </xf>
    <xf numFmtId="177" fontId="6" fillId="0" borderId="3"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178" fontId="10" fillId="0" borderId="39" xfId="0" applyNumberFormat="1" applyFont="1" applyBorder="1" applyAlignment="1" applyProtection="1">
      <alignment vertical="center" shrinkToFit="1"/>
      <protection locked="0"/>
    </xf>
    <xf numFmtId="178" fontId="10" fillId="0" borderId="10" xfId="0" applyNumberFormat="1" applyFont="1" applyBorder="1" applyAlignment="1" applyProtection="1">
      <alignment vertical="center" shrinkToFit="1"/>
      <protection locked="0"/>
    </xf>
    <xf numFmtId="0" fontId="5" fillId="0" borderId="10" xfId="0" applyFont="1" applyBorder="1" applyAlignment="1" applyProtection="1">
      <alignment vertical="center"/>
      <protection locked="0"/>
    </xf>
    <xf numFmtId="0" fontId="10" fillId="0" borderId="4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38"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40" fillId="0" borderId="41" xfId="0" applyFont="1" applyBorder="1" applyAlignment="1" applyProtection="1">
      <alignment vertical="center"/>
      <protection locked="0"/>
    </xf>
    <xf numFmtId="0" fontId="40" fillId="0" borderId="42" xfId="0" applyFont="1" applyBorder="1" applyAlignment="1" applyProtection="1">
      <alignment vertical="center"/>
      <protection locked="0"/>
    </xf>
    <xf numFmtId="0" fontId="40" fillId="0" borderId="43" xfId="0" applyFont="1" applyBorder="1" applyAlignment="1" applyProtection="1">
      <alignment vertical="center" wrapText="1"/>
      <protection locked="0"/>
    </xf>
    <xf numFmtId="0" fontId="40" fillId="0" borderId="39" xfId="0" applyFont="1" applyBorder="1" applyAlignment="1" applyProtection="1">
      <alignment vertical="center" wrapText="1"/>
      <protection locked="0"/>
    </xf>
    <xf numFmtId="0" fontId="40" fillId="0" borderId="44" xfId="0" applyFont="1" applyBorder="1" applyAlignment="1" applyProtection="1">
      <alignment horizontal="center" vertical="center" wrapText="1"/>
      <protection locked="0"/>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184" fontId="40" fillId="0" borderId="42" xfId="0" applyNumberFormat="1" applyFont="1" applyBorder="1" applyAlignment="1">
      <alignment horizontal="center" vertical="center"/>
    </xf>
    <xf numFmtId="184" fontId="40" fillId="0" borderId="43" xfId="0" applyNumberFormat="1" applyFont="1" applyBorder="1" applyAlignment="1">
      <alignment horizontal="center" vertical="center"/>
    </xf>
    <xf numFmtId="0" fontId="40" fillId="0" borderId="43" xfId="0" applyFont="1" applyBorder="1" applyAlignment="1">
      <alignment horizontal="center" vertical="center" wrapText="1"/>
    </xf>
    <xf numFmtId="0" fontId="40" fillId="0" borderId="43" xfId="0" applyFont="1" applyBorder="1" applyAlignment="1">
      <alignment horizontal="center" vertical="center"/>
    </xf>
    <xf numFmtId="0" fontId="40" fillId="0" borderId="44" xfId="0" applyFont="1" applyBorder="1" applyAlignment="1">
      <alignment horizontal="center" vertical="center"/>
    </xf>
    <xf numFmtId="0" fontId="40" fillId="0" borderId="11" xfId="0" applyFont="1" applyBorder="1" applyAlignment="1">
      <alignment horizontal="center" vertical="center"/>
    </xf>
    <xf numFmtId="0" fontId="40" fillId="0" borderId="48" xfId="0" applyFont="1" applyBorder="1" applyAlignment="1">
      <alignment horizontal="center" vertical="center" wrapText="1" shrinkToFit="1"/>
    </xf>
    <xf numFmtId="0" fontId="40" fillId="7" borderId="9" xfId="0" applyFont="1" applyFill="1" applyBorder="1" applyAlignment="1">
      <alignment horizontal="center" vertical="center" wrapText="1"/>
    </xf>
    <xf numFmtId="0" fontId="41" fillId="0" borderId="49" xfId="0" applyFont="1" applyBorder="1" applyAlignment="1">
      <alignment horizontal="center" vertical="center" wrapText="1"/>
    </xf>
    <xf numFmtId="0" fontId="40" fillId="0" borderId="48" xfId="0" applyFont="1" applyBorder="1" applyAlignment="1">
      <alignment horizontal="center" vertical="center"/>
    </xf>
    <xf numFmtId="0" fontId="40" fillId="0" borderId="11" xfId="0" applyFont="1" applyBorder="1" applyAlignment="1">
      <alignment horizontal="center" vertical="center" wrapText="1"/>
    </xf>
    <xf numFmtId="0" fontId="41" fillId="0" borderId="48" xfId="0" applyFont="1" applyBorder="1" applyAlignment="1">
      <alignment horizontal="center" vertical="center" wrapText="1"/>
    </xf>
    <xf numFmtId="0" fontId="40" fillId="0" borderId="9" xfId="0" applyFont="1" applyBorder="1" applyAlignment="1">
      <alignment horizontal="center" vertical="center"/>
    </xf>
    <xf numFmtId="0" fontId="40" fillId="6" borderId="48" xfId="0" applyFont="1" applyFill="1" applyBorder="1" applyAlignment="1">
      <alignment horizontal="center" vertical="center"/>
    </xf>
    <xf numFmtId="180" fontId="40" fillId="6" borderId="19" xfId="0" applyNumberFormat="1" applyFont="1" applyFill="1" applyBorder="1" applyAlignment="1">
      <alignment horizontal="center" vertical="center" wrapText="1" shrinkToFit="1"/>
    </xf>
    <xf numFmtId="180" fontId="40" fillId="6" borderId="8" xfId="0" applyNumberFormat="1" applyFont="1" applyFill="1" applyBorder="1" applyAlignment="1">
      <alignment horizontal="center" vertical="center" wrapText="1" shrinkToFit="1"/>
    </xf>
    <xf numFmtId="49" fontId="40" fillId="0" borderId="48" xfId="0" applyNumberFormat="1" applyFont="1" applyBorder="1" applyAlignment="1">
      <alignment horizontal="center" vertical="center"/>
    </xf>
    <xf numFmtId="0" fontId="40" fillId="0" borderId="48"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1" fillId="0" borderId="10" xfId="0" applyFont="1" applyBorder="1" applyAlignment="1">
      <alignment horizontal="left" vertical="center" wrapText="1"/>
    </xf>
    <xf numFmtId="180" fontId="40" fillId="0" borderId="10" xfId="0" applyNumberFormat="1" applyFont="1" applyBorder="1" applyAlignment="1">
      <alignment horizontal="center" vertical="center" wrapText="1"/>
    </xf>
    <xf numFmtId="181" fontId="40" fillId="0" borderId="10" xfId="0" applyNumberFormat="1" applyFont="1" applyBorder="1" applyAlignment="1">
      <alignment horizontal="center" vertical="center" wrapText="1"/>
    </xf>
    <xf numFmtId="182"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20" fontId="40" fillId="0" borderId="10" xfId="0" applyNumberFormat="1" applyFont="1" applyBorder="1" applyAlignment="1">
      <alignment horizontal="center" vertical="center" wrapText="1"/>
    </xf>
    <xf numFmtId="0" fontId="40" fillId="0" borderId="10" xfId="0" applyFont="1" applyBorder="1" applyAlignment="1">
      <alignment horizontal="right" vertical="center" wrapText="1"/>
    </xf>
    <xf numFmtId="14" fontId="42" fillId="0" borderId="0" xfId="0" applyNumberFormat="1" applyFont="1" applyAlignment="1">
      <alignment horizontal="center" vertical="center" wrapText="1"/>
    </xf>
    <xf numFmtId="0" fontId="40" fillId="0" borderId="10" xfId="0" applyFont="1" applyBorder="1" applyAlignment="1">
      <alignment horizontal="left" vertical="center" wrapText="1"/>
    </xf>
    <xf numFmtId="180" fontId="40" fillId="0" borderId="10" xfId="0" applyNumberFormat="1" applyFont="1" applyBorder="1" applyAlignment="1">
      <alignment horizontal="left" vertical="center" wrapText="1"/>
    </xf>
    <xf numFmtId="181" fontId="40" fillId="0" borderId="10" xfId="0" applyNumberFormat="1" applyFont="1" applyBorder="1" applyAlignment="1">
      <alignment horizontal="left" vertical="center" wrapText="1"/>
    </xf>
    <xf numFmtId="0" fontId="40" fillId="0" borderId="0" xfId="0" applyFont="1" applyAlignment="1">
      <alignment vertical="center" wrapText="1"/>
    </xf>
    <xf numFmtId="0" fontId="41" fillId="0" borderId="0" xfId="0" applyFont="1" applyAlignment="1">
      <alignment vertical="center"/>
    </xf>
    <xf numFmtId="0" fontId="9" fillId="0" borderId="26" xfId="0" applyFont="1" applyBorder="1" applyAlignment="1" applyProtection="1">
      <alignment vertical="center"/>
      <protection locked="0"/>
    </xf>
    <xf numFmtId="0" fontId="49"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10" fillId="4" borderId="19" xfId="0" applyFont="1" applyFill="1" applyBorder="1" applyAlignment="1" applyProtection="1">
      <alignment horizontal="center" vertical="center"/>
      <protection locked="0"/>
    </xf>
    <xf numFmtId="0" fontId="10" fillId="4" borderId="22" xfId="0" applyFont="1" applyFill="1" applyBorder="1" applyAlignment="1" applyProtection="1">
      <alignment horizontal="center" vertical="center"/>
      <protection locked="0"/>
    </xf>
    <xf numFmtId="0" fontId="38" fillId="4" borderId="33" xfId="0" applyFont="1" applyFill="1" applyBorder="1" applyAlignment="1" applyProtection="1">
      <alignment horizontal="center" vertical="center" wrapText="1"/>
      <protection locked="0"/>
    </xf>
    <xf numFmtId="0" fontId="38" fillId="4" borderId="50" xfId="0" applyFont="1" applyFill="1" applyBorder="1" applyAlignment="1" applyProtection="1">
      <alignment horizontal="center" vertical="center"/>
      <protection locked="0"/>
    </xf>
    <xf numFmtId="0" fontId="11" fillId="4" borderId="29" xfId="0" applyFont="1" applyFill="1" applyBorder="1" applyAlignment="1" applyProtection="1">
      <alignment horizontal="center" vertical="center"/>
      <protection locked="0"/>
    </xf>
    <xf numFmtId="0" fontId="5" fillId="10" borderId="19" xfId="0" applyFont="1" applyFill="1" applyBorder="1" applyAlignment="1" applyProtection="1">
      <alignment vertical="center"/>
      <protection locked="0"/>
    </xf>
    <xf numFmtId="0" fontId="29" fillId="10" borderId="14" xfId="0" applyFont="1" applyFill="1" applyBorder="1" applyAlignment="1" applyProtection="1">
      <alignment vertical="center"/>
      <protection locked="0"/>
    </xf>
    <xf numFmtId="0" fontId="30" fillId="10" borderId="14" xfId="0" applyFont="1" applyFill="1" applyBorder="1" applyAlignment="1" applyProtection="1">
      <alignment vertical="center"/>
      <protection locked="0"/>
    </xf>
    <xf numFmtId="0" fontId="5" fillId="10" borderId="14" xfId="0" applyFont="1" applyFill="1" applyBorder="1" applyAlignment="1" applyProtection="1">
      <alignment vertical="center"/>
      <protection locked="0"/>
    </xf>
    <xf numFmtId="0" fontId="5" fillId="10" borderId="51" xfId="0" applyFont="1" applyFill="1" applyBorder="1" applyAlignment="1" applyProtection="1">
      <alignment vertical="center"/>
      <protection locked="0"/>
    </xf>
    <xf numFmtId="0" fontId="12" fillId="2" borderId="24"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3" fillId="2" borderId="1" xfId="1" applyFill="1" applyBorder="1" applyAlignment="1" applyProtection="1">
      <alignment vertical="center"/>
      <protection locked="0"/>
    </xf>
    <xf numFmtId="0" fontId="52" fillId="2" borderId="1" xfId="0" applyFont="1" applyFill="1" applyBorder="1" applyAlignment="1" applyProtection="1">
      <alignment vertical="center"/>
      <protection locked="0"/>
    </xf>
    <xf numFmtId="0" fontId="52" fillId="2" borderId="1" xfId="0" applyFont="1" applyFill="1" applyBorder="1" applyProtection="1">
      <protection locked="0"/>
    </xf>
    <xf numFmtId="0" fontId="52" fillId="2" borderId="52" xfId="0" applyFont="1" applyFill="1" applyBorder="1" applyProtection="1">
      <protection locked="0"/>
    </xf>
    <xf numFmtId="0" fontId="6" fillId="0" borderId="0" xfId="0" applyFont="1" applyAlignment="1" applyProtection="1">
      <alignment horizontal="left" vertical="center"/>
      <protection locked="0"/>
    </xf>
    <xf numFmtId="0" fontId="6" fillId="3" borderId="16"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4" borderId="48"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9" fillId="4" borderId="28" xfId="0" applyFont="1" applyFill="1" applyBorder="1" applyAlignment="1" applyProtection="1">
      <alignment horizontal="center" vertical="center"/>
      <protection locked="0"/>
    </xf>
    <xf numFmtId="0" fontId="9" fillId="4" borderId="27"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17" fillId="0" borderId="19" xfId="0" applyFont="1" applyBorder="1" applyAlignment="1">
      <alignment horizontal="center" vertical="top"/>
    </xf>
    <xf numFmtId="0" fontId="17" fillId="0" borderId="14" xfId="0" applyFont="1" applyBorder="1" applyAlignment="1">
      <alignment horizontal="center" vertical="top"/>
    </xf>
    <xf numFmtId="0" fontId="40" fillId="0" borderId="19" xfId="0" applyFont="1" applyBorder="1" applyAlignment="1">
      <alignment horizontal="center" vertical="center"/>
    </xf>
    <xf numFmtId="0" fontId="40" fillId="0" borderId="48" xfId="0" applyFont="1" applyBorder="1" applyAlignment="1">
      <alignment horizontal="center" vertical="center" wrapText="1"/>
    </xf>
    <xf numFmtId="178" fontId="18" fillId="0" borderId="6" xfId="0" applyNumberFormat="1" applyFont="1" applyBorder="1" applyAlignment="1" applyProtection="1">
      <alignment vertical="center" wrapText="1" shrinkToFit="1"/>
      <protection locked="0"/>
    </xf>
    <xf numFmtId="178" fontId="18" fillId="0" borderId="3" xfId="0" applyNumberFormat="1" applyFont="1" applyBorder="1" applyAlignment="1" applyProtection="1">
      <alignment vertical="center" wrapText="1" shrinkToFit="1"/>
      <protection locked="0"/>
    </xf>
    <xf numFmtId="0" fontId="23" fillId="0" borderId="14" xfId="0" applyFont="1" applyBorder="1" applyAlignment="1" applyProtection="1">
      <alignment vertical="center"/>
      <protection locked="0"/>
    </xf>
    <xf numFmtId="0" fontId="27" fillId="0" borderId="9" xfId="0" applyFont="1" applyBorder="1" applyAlignment="1" applyProtection="1">
      <alignment vertical="center"/>
      <protection locked="0"/>
    </xf>
    <xf numFmtId="0" fontId="32" fillId="0" borderId="2" xfId="0" applyFont="1" applyBorder="1" applyAlignment="1" applyProtection="1">
      <alignment vertical="center"/>
      <protection locked="0"/>
    </xf>
    <xf numFmtId="0" fontId="27" fillId="6" borderId="1" xfId="0" applyFont="1" applyFill="1" applyBorder="1" applyAlignment="1" applyProtection="1">
      <alignment vertical="center"/>
      <protection locked="0"/>
    </xf>
    <xf numFmtId="0" fontId="27" fillId="6" borderId="0" xfId="0" applyFont="1" applyFill="1" applyAlignment="1" applyProtection="1">
      <alignment vertical="center" wrapText="1"/>
      <protection locked="0"/>
    </xf>
    <xf numFmtId="0" fontId="44" fillId="6" borderId="0" xfId="0" applyFont="1" applyFill="1" applyAlignment="1" applyProtection="1">
      <alignment vertical="center"/>
      <protection locked="0"/>
    </xf>
    <xf numFmtId="0" fontId="27" fillId="2" borderId="1" xfId="0" applyFont="1" applyFill="1" applyBorder="1" applyAlignment="1" applyProtection="1">
      <alignment vertical="center"/>
      <protection locked="0"/>
    </xf>
    <xf numFmtId="0" fontId="19" fillId="0" borderId="0" xfId="1" applyFont="1" applyFill="1" applyBorder="1" applyAlignment="1" applyProtection="1">
      <alignment vertical="center"/>
      <protection locked="0"/>
    </xf>
    <xf numFmtId="0" fontId="40" fillId="10" borderId="9" xfId="0" applyFont="1" applyFill="1" applyBorder="1" applyAlignment="1">
      <alignment horizontal="center" vertical="center" wrapText="1"/>
    </xf>
    <xf numFmtId="0" fontId="57" fillId="0" borderId="37" xfId="0" applyFont="1" applyBorder="1" applyAlignment="1" applyProtection="1">
      <alignment vertical="top" wrapText="1" shrinkToFit="1"/>
      <protection locked="0"/>
    </xf>
    <xf numFmtId="0" fontId="57" fillId="0" borderId="38" xfId="0" applyFont="1" applyBorder="1" applyAlignment="1" applyProtection="1">
      <alignment vertical="top" wrapText="1" shrinkToFit="1"/>
      <protection locked="0"/>
    </xf>
    <xf numFmtId="0" fontId="5" fillId="0" borderId="14" xfId="0" applyFont="1" applyBorder="1" applyAlignment="1" applyProtection="1">
      <alignment vertical="center"/>
      <protection locked="0"/>
    </xf>
    <xf numFmtId="0" fontId="14" fillId="2" borderId="54" xfId="0" applyFont="1" applyFill="1" applyBorder="1" applyAlignment="1" applyProtection="1">
      <alignment horizontal="center" vertical="center" textRotation="255" wrapText="1" shrinkToFit="1"/>
      <protection locked="0"/>
    </xf>
    <xf numFmtId="0" fontId="14" fillId="2" borderId="55" xfId="0" applyFont="1" applyFill="1" applyBorder="1" applyAlignment="1" applyProtection="1">
      <alignment horizontal="center" vertical="center" textRotation="255" shrinkToFit="1"/>
      <protection locked="0"/>
    </xf>
    <xf numFmtId="0" fontId="14" fillId="2" borderId="56" xfId="0" applyFont="1" applyFill="1" applyBorder="1" applyAlignment="1" applyProtection="1">
      <alignment horizontal="center" vertical="center" textRotation="255" shrinkToFit="1"/>
      <protection locked="0"/>
    </xf>
    <xf numFmtId="0" fontId="9" fillId="2" borderId="0" xfId="0" applyFont="1" applyFill="1" applyAlignment="1" applyProtection="1">
      <alignment horizontal="left" vertical="center"/>
      <protection locked="0"/>
    </xf>
    <xf numFmtId="0" fontId="9" fillId="2" borderId="57"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58" xfId="0" applyFont="1" applyFill="1" applyBorder="1" applyAlignment="1" applyProtection="1">
      <alignment horizontal="left" vertical="center"/>
      <protection locked="0"/>
    </xf>
    <xf numFmtId="0" fontId="6" fillId="8" borderId="59" xfId="0" applyFont="1" applyFill="1" applyBorder="1" applyAlignment="1" applyProtection="1">
      <alignment horizontal="center" vertical="center" wrapText="1" shrinkToFit="1"/>
      <protection locked="0"/>
    </xf>
    <xf numFmtId="0" fontId="6" fillId="8" borderId="60" xfId="0" applyFont="1" applyFill="1" applyBorder="1" applyAlignment="1" applyProtection="1">
      <alignment horizontal="center" vertical="center" wrapText="1" shrinkToFit="1"/>
      <protection locked="0"/>
    </xf>
    <xf numFmtId="0" fontId="6" fillId="0" borderId="61" xfId="0" applyFont="1" applyBorder="1" applyAlignment="1" applyProtection="1">
      <alignment horizontal="center" vertical="center" shrinkToFit="1"/>
      <protection locked="0"/>
    </xf>
    <xf numFmtId="0" fontId="6" fillId="0" borderId="62" xfId="0" applyFont="1" applyBorder="1" applyAlignment="1" applyProtection="1">
      <alignment horizontal="center" vertical="center" shrinkToFit="1"/>
      <protection locked="0"/>
    </xf>
    <xf numFmtId="0" fontId="6" fillId="0" borderId="60" xfId="0" applyFont="1" applyBorder="1" applyAlignment="1" applyProtection="1">
      <alignment horizontal="center" vertical="center" shrinkToFit="1"/>
      <protection locked="0"/>
    </xf>
    <xf numFmtId="0" fontId="6" fillId="0" borderId="63"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protection locked="0"/>
    </xf>
    <xf numFmtId="0" fontId="6" fillId="3" borderId="54" xfId="0" applyFont="1" applyFill="1" applyBorder="1" applyAlignment="1" applyProtection="1">
      <alignment horizontal="center" vertical="center" textRotation="255" wrapText="1" shrinkToFit="1"/>
      <protection locked="0"/>
    </xf>
    <xf numFmtId="0" fontId="6" fillId="3" borderId="55" xfId="0" applyFont="1" applyFill="1" applyBorder="1" applyAlignment="1" applyProtection="1">
      <alignment horizontal="center" vertical="center" textRotation="255" wrapText="1" shrinkToFit="1"/>
      <protection locked="0"/>
    </xf>
    <xf numFmtId="0" fontId="6" fillId="3" borderId="56" xfId="0" applyFont="1" applyFill="1" applyBorder="1" applyAlignment="1" applyProtection="1">
      <alignment horizontal="center" vertical="center" textRotation="255" wrapText="1" shrinkToFit="1"/>
      <protection locked="0"/>
    </xf>
    <xf numFmtId="176" fontId="6" fillId="0" borderId="30" xfId="0" applyNumberFormat="1" applyFont="1" applyBorder="1" applyAlignment="1">
      <alignment horizontal="center" vertical="center" shrinkToFit="1"/>
    </xf>
    <xf numFmtId="176" fontId="6" fillId="0" borderId="31" xfId="0" applyNumberFormat="1" applyFont="1" applyBorder="1" applyAlignment="1">
      <alignment horizontal="center" vertical="center" shrinkToFit="1"/>
    </xf>
    <xf numFmtId="176" fontId="6" fillId="0" borderId="19" xfId="0" applyNumberFormat="1" applyFont="1" applyBorder="1" applyAlignment="1" applyProtection="1">
      <alignment horizontal="center" vertical="center" shrinkToFit="1"/>
      <protection locked="0"/>
    </xf>
    <xf numFmtId="176" fontId="6" fillId="0" borderId="14" xfId="0" applyNumberFormat="1" applyFont="1" applyBorder="1" applyAlignment="1" applyProtection="1">
      <alignment horizontal="center" vertical="center" shrinkToFit="1"/>
      <protection locked="0"/>
    </xf>
    <xf numFmtId="0" fontId="6" fillId="0" borderId="51" xfId="0" applyFont="1" applyBorder="1" applyAlignment="1" applyProtection="1">
      <alignment horizontal="center" vertical="center" shrinkToFit="1"/>
      <protection locked="0"/>
    </xf>
    <xf numFmtId="176" fontId="10" fillId="0" borderId="31" xfId="0" applyNumberFormat="1" applyFont="1" applyBorder="1" applyAlignment="1">
      <alignment horizontal="left" vertical="center" shrinkToFit="1"/>
    </xf>
    <xf numFmtId="176" fontId="10" fillId="0" borderId="32" xfId="0" applyNumberFormat="1" applyFont="1" applyBorder="1" applyAlignment="1">
      <alignment horizontal="left" vertical="center" shrinkToFit="1"/>
    </xf>
    <xf numFmtId="0" fontId="6" fillId="0" borderId="14"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4" borderId="19"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4" borderId="51" xfId="0" applyFont="1" applyFill="1" applyBorder="1" applyAlignment="1" applyProtection="1">
      <alignment horizontal="center" vertical="center"/>
      <protection locked="0"/>
    </xf>
    <xf numFmtId="0" fontId="3" fillId="0" borderId="19" xfId="1" applyFill="1" applyBorder="1" applyAlignment="1" applyProtection="1">
      <alignment horizontal="center" vertical="center" shrinkToFit="1"/>
      <protection locked="0"/>
    </xf>
    <xf numFmtId="0" fontId="3" fillId="0" borderId="14" xfId="1" applyFill="1" applyBorder="1" applyAlignment="1" applyProtection="1">
      <alignment horizontal="center" vertical="center" shrinkToFit="1"/>
      <protection locked="0"/>
    </xf>
    <xf numFmtId="0" fontId="3" fillId="0" borderId="15" xfId="1" applyFill="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6" fillId="4" borderId="20"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53" xfId="0" applyFont="1" applyFill="1" applyBorder="1" applyAlignment="1" applyProtection="1">
      <alignment horizontal="center" vertical="center"/>
      <protection locked="0"/>
    </xf>
    <xf numFmtId="0" fontId="6" fillId="0" borderId="35" xfId="0" applyFont="1" applyBorder="1" applyAlignment="1" applyProtection="1">
      <alignment horizontal="center" vertical="center" shrinkToFit="1"/>
      <protection locked="0"/>
    </xf>
    <xf numFmtId="0" fontId="6" fillId="3" borderId="61" xfId="0" applyFont="1" applyFill="1" applyBorder="1" applyAlignment="1" applyProtection="1">
      <alignment horizontal="center" vertical="center"/>
      <protection locked="0"/>
    </xf>
    <xf numFmtId="0" fontId="6" fillId="3" borderId="62" xfId="0" applyFont="1" applyFill="1" applyBorder="1" applyAlignment="1" applyProtection="1">
      <alignment horizontal="center" vertical="center"/>
      <protection locked="0"/>
    </xf>
    <xf numFmtId="0" fontId="6" fillId="3" borderId="6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locked="0"/>
    </xf>
    <xf numFmtId="0" fontId="3" fillId="0" borderId="16" xfId="1" applyFill="1" applyBorder="1" applyAlignment="1" applyProtection="1">
      <alignment horizontal="center" vertical="center" shrinkToFit="1"/>
      <protection locked="0"/>
    </xf>
    <xf numFmtId="0" fontId="3" fillId="0" borderId="4" xfId="1" applyFill="1" applyBorder="1" applyAlignment="1" applyProtection="1">
      <alignment horizontal="center" vertical="center" shrinkToFit="1"/>
      <protection locked="0"/>
    </xf>
    <xf numFmtId="0" fontId="3" fillId="0" borderId="36" xfId="1" applyFill="1" applyBorder="1" applyAlignment="1" applyProtection="1">
      <alignment horizontal="center" vertical="center" shrinkToFit="1"/>
      <protection locked="0"/>
    </xf>
    <xf numFmtId="0" fontId="6" fillId="3" borderId="20"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5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54" fillId="4" borderId="25" xfId="0" applyFont="1" applyFill="1" applyBorder="1" applyAlignment="1" applyProtection="1">
      <alignment horizontal="left" vertical="center" wrapText="1"/>
      <protection locked="0"/>
    </xf>
    <xf numFmtId="0" fontId="54" fillId="4" borderId="21" xfId="0" applyFont="1" applyFill="1" applyBorder="1" applyAlignment="1" applyProtection="1">
      <alignment horizontal="left" vertical="center" wrapText="1"/>
      <protection locked="0"/>
    </xf>
    <xf numFmtId="0" fontId="5" fillId="0" borderId="31" xfId="0" applyFont="1" applyBorder="1" applyAlignment="1" applyProtection="1">
      <alignment horizontal="left" vertical="center" shrinkToFit="1"/>
      <protection locked="0"/>
    </xf>
    <xf numFmtId="0" fontId="6" fillId="4" borderId="54" xfId="0" applyFont="1" applyFill="1" applyBorder="1" applyAlignment="1" applyProtection="1">
      <alignment horizontal="center" vertical="center" textRotation="255" shrinkToFit="1"/>
      <protection locked="0"/>
    </xf>
    <xf numFmtId="0" fontId="6" fillId="4" borderId="55" xfId="0" applyFont="1" applyFill="1" applyBorder="1" applyAlignment="1" applyProtection="1">
      <alignment horizontal="center" vertical="center" textRotation="255" shrinkToFit="1"/>
      <protection locked="0"/>
    </xf>
    <xf numFmtId="0" fontId="6" fillId="4" borderId="56" xfId="0" applyFont="1" applyFill="1" applyBorder="1" applyAlignment="1" applyProtection="1">
      <alignment horizontal="center" vertical="center" textRotation="255" shrinkToFit="1"/>
      <protection locked="0"/>
    </xf>
    <xf numFmtId="0" fontId="6" fillId="0" borderId="31" xfId="0" applyFont="1" applyBorder="1" applyAlignment="1" applyProtection="1">
      <alignment horizontal="center" vertical="center"/>
      <protection locked="0"/>
    </xf>
    <xf numFmtId="0" fontId="9" fillId="0" borderId="31" xfId="0" applyFont="1" applyBorder="1" applyAlignment="1" applyProtection="1">
      <alignment horizontal="left" vertical="center"/>
      <protection locked="0"/>
    </xf>
    <xf numFmtId="0" fontId="31" fillId="0" borderId="20" xfId="0" applyFont="1" applyBorder="1" applyAlignment="1" applyProtection="1">
      <alignment horizontal="right" vertical="center"/>
      <protection locked="0"/>
    </xf>
    <xf numFmtId="0" fontId="31" fillId="0" borderId="34" xfId="0" applyFont="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4" fontId="20" fillId="9" borderId="19" xfId="0" applyNumberFormat="1" applyFont="1" applyFill="1" applyBorder="1" applyAlignment="1" applyProtection="1">
      <alignment horizontal="center" vertical="center"/>
      <protection locked="0"/>
    </xf>
    <xf numFmtId="0" fontId="20" fillId="9" borderId="14" xfId="0" applyFont="1" applyFill="1" applyBorder="1" applyAlignment="1" applyProtection="1">
      <alignment horizontal="center" vertical="center"/>
      <protection locked="0"/>
    </xf>
    <xf numFmtId="0" fontId="20" fillId="9" borderId="51"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7" fillId="0" borderId="34"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9" fillId="0" borderId="7" xfId="0" applyFont="1" applyBorder="1" applyAlignment="1" applyProtection="1">
      <alignment horizontal="left" vertical="center" shrinkToFit="1"/>
      <protection locked="0"/>
    </xf>
    <xf numFmtId="0" fontId="9" fillId="0" borderId="66" xfId="0" applyFont="1" applyBorder="1" applyAlignment="1" applyProtection="1">
      <alignment horizontal="left" vertical="center" shrinkToFit="1"/>
      <protection locked="0"/>
    </xf>
    <xf numFmtId="0" fontId="9" fillId="4" borderId="2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66" xfId="0" applyFont="1" applyFill="1" applyBorder="1" applyAlignment="1" applyProtection="1">
      <alignment horizontal="center" vertical="center"/>
      <protection locked="0"/>
    </xf>
    <xf numFmtId="0" fontId="5" fillId="0" borderId="7" xfId="0" applyFont="1" applyBorder="1" applyAlignment="1" applyProtection="1">
      <alignment horizontal="left" vertical="center" shrinkToFit="1"/>
      <protection locked="0"/>
    </xf>
    <xf numFmtId="0" fontId="5" fillId="0" borderId="64" xfId="0" applyFont="1" applyBorder="1" applyAlignment="1" applyProtection="1">
      <alignment horizontal="left" vertical="center" shrinkToFit="1"/>
      <protection locked="0"/>
    </xf>
    <xf numFmtId="0" fontId="6" fillId="0" borderId="3" xfId="0" applyFont="1" applyBorder="1" applyAlignment="1" applyProtection="1">
      <alignment horizontal="center" vertical="center"/>
      <protection locked="0"/>
    </xf>
    <xf numFmtId="0" fontId="52" fillId="0" borderId="3" xfId="0" applyFont="1" applyBorder="1" applyAlignment="1" applyProtection="1">
      <alignment horizontal="left" vertical="center" shrinkToFit="1"/>
      <protection locked="0"/>
    </xf>
    <xf numFmtId="0" fontId="52" fillId="0" borderId="67" xfId="0" applyFont="1" applyBorder="1" applyAlignment="1" applyProtection="1">
      <alignment horizontal="left" vertical="center" shrinkToFit="1"/>
      <protection locked="0"/>
    </xf>
    <xf numFmtId="0" fontId="9" fillId="4" borderId="27"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4" borderId="67"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shrinkToFit="1"/>
      <protection locked="0"/>
    </xf>
    <xf numFmtId="0" fontId="6" fillId="0" borderId="65"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67" xfId="0" applyFont="1" applyBorder="1" applyAlignment="1" applyProtection="1">
      <alignment horizontal="left" vertical="center" shrinkToFit="1"/>
      <protection locked="0"/>
    </xf>
    <xf numFmtId="0" fontId="9" fillId="0" borderId="65" xfId="0" applyFont="1" applyBorder="1" applyAlignment="1" applyProtection="1">
      <alignment horizontal="left" vertical="center" shrinkToFit="1"/>
      <protection locked="0"/>
    </xf>
    <xf numFmtId="0" fontId="6"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shrinkToFit="1"/>
      <protection locked="0"/>
    </xf>
    <xf numFmtId="0" fontId="9" fillId="0" borderId="4" xfId="0" applyFont="1" applyBorder="1" applyAlignment="1" applyProtection="1">
      <alignment horizontal="left" vertical="center"/>
      <protection locked="0"/>
    </xf>
    <xf numFmtId="0" fontId="9" fillId="0" borderId="36"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14" fontId="5" fillId="0" borderId="6" xfId="0" applyNumberFormat="1"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9" fillId="4" borderId="25"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6" fillId="4" borderId="54" xfId="0" applyFont="1" applyFill="1" applyBorder="1" applyAlignment="1" applyProtection="1">
      <alignment horizontal="center" vertical="center" textRotation="255"/>
      <protection locked="0"/>
    </xf>
    <xf numFmtId="0" fontId="6" fillId="4" borderId="55" xfId="0" applyFont="1" applyFill="1" applyBorder="1" applyAlignment="1" applyProtection="1">
      <alignment horizontal="center" vertical="center" textRotation="255"/>
      <protection locked="0"/>
    </xf>
    <xf numFmtId="0" fontId="6" fillId="4" borderId="56" xfId="0" applyFont="1" applyFill="1" applyBorder="1" applyAlignment="1" applyProtection="1">
      <alignment horizontal="center" vertical="center" textRotation="255"/>
      <protection locked="0"/>
    </xf>
    <xf numFmtId="0" fontId="53" fillId="4" borderId="30" xfId="0" applyFont="1" applyFill="1" applyBorder="1" applyAlignment="1" applyProtection="1">
      <alignment horizontal="left"/>
      <protection locked="0"/>
    </xf>
    <xf numFmtId="0" fontId="53" fillId="4" borderId="31" xfId="0" applyFont="1" applyFill="1" applyBorder="1" applyAlignment="1" applyProtection="1">
      <alignment horizontal="left"/>
      <protection locked="0"/>
    </xf>
    <xf numFmtId="0" fontId="53" fillId="4" borderId="32" xfId="0" applyFont="1" applyFill="1" applyBorder="1" applyAlignment="1" applyProtection="1">
      <alignment horizontal="left"/>
      <protection locked="0"/>
    </xf>
    <xf numFmtId="0" fontId="6" fillId="0" borderId="12" xfId="0" applyFont="1" applyBorder="1" applyAlignment="1" applyProtection="1">
      <alignment horizontal="center" vertical="center"/>
      <protection locked="0"/>
    </xf>
    <xf numFmtId="0" fontId="9" fillId="0" borderId="12" xfId="0" applyFont="1" applyBorder="1" applyAlignment="1" applyProtection="1">
      <alignment horizontal="left" vertical="center" shrinkToFit="1"/>
      <protection locked="0"/>
    </xf>
    <xf numFmtId="0" fontId="9" fillId="0" borderId="68" xfId="0" applyFont="1" applyBorder="1" applyAlignment="1" applyProtection="1">
      <alignment horizontal="left" vertical="center" shrinkToFit="1"/>
      <protection locked="0"/>
    </xf>
    <xf numFmtId="0" fontId="9" fillId="4" borderId="26"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9" fillId="4" borderId="68"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shrinkToFit="1"/>
      <protection locked="0"/>
    </xf>
    <xf numFmtId="0" fontId="6" fillId="0" borderId="38" xfId="0"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18" fillId="0" borderId="7" xfId="0" applyFont="1" applyBorder="1" applyAlignment="1" applyProtection="1">
      <alignment horizontal="center"/>
      <protection locked="0"/>
    </xf>
    <xf numFmtId="0" fontId="18" fillId="0" borderId="64" xfId="0" applyFont="1" applyBorder="1" applyAlignment="1" applyProtection="1">
      <alignment horizontal="center"/>
      <protection locked="0"/>
    </xf>
    <xf numFmtId="0" fontId="6" fillId="4" borderId="22" xfId="0" applyFont="1" applyFill="1" applyBorder="1" applyAlignment="1" applyProtection="1">
      <alignment horizontal="center" vertical="center" wrapText="1"/>
      <protection locked="0"/>
    </xf>
    <xf numFmtId="0" fontId="38" fillId="0" borderId="69" xfId="0" applyFont="1" applyBorder="1" applyAlignment="1" applyProtection="1">
      <alignment horizontal="left" vertical="center"/>
      <protection locked="0"/>
    </xf>
    <xf numFmtId="0" fontId="38" fillId="0" borderId="70" xfId="0" applyFont="1" applyBorder="1" applyAlignment="1" applyProtection="1">
      <alignment horizontal="left" vertical="center"/>
      <protection locked="0"/>
    </xf>
    <xf numFmtId="0" fontId="38" fillId="0" borderId="71" xfId="0" applyFont="1" applyBorder="1" applyAlignment="1" applyProtection="1">
      <alignment horizontal="left" vertical="center"/>
      <protection locked="0"/>
    </xf>
    <xf numFmtId="0" fontId="38" fillId="0" borderId="17"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57" xfId="0" applyFont="1" applyBorder="1" applyAlignment="1" applyProtection="1">
      <alignment horizontal="left" vertical="center"/>
      <protection locked="0"/>
    </xf>
    <xf numFmtId="0" fontId="38" fillId="0" borderId="16" xfId="0" applyFont="1" applyBorder="1" applyAlignment="1" applyProtection="1">
      <alignment horizontal="left" vertical="center"/>
      <protection locked="0"/>
    </xf>
    <xf numFmtId="0" fontId="38" fillId="0" borderId="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6" fillId="0" borderId="7"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28" xfId="0"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52" fillId="0" borderId="3" xfId="0" applyFont="1" applyBorder="1" applyAlignment="1" applyProtection="1">
      <alignment horizontal="left"/>
      <protection locked="0"/>
    </xf>
    <xf numFmtId="0" fontId="52" fillId="0" borderId="65" xfId="0" applyFont="1" applyBorder="1" applyAlignment="1" applyProtection="1">
      <alignment horizontal="left"/>
      <protection locked="0"/>
    </xf>
    <xf numFmtId="0" fontId="6" fillId="0" borderId="3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6" fillId="0" borderId="20" xfId="0" applyFont="1" applyBorder="1" applyAlignment="1" applyProtection="1">
      <alignment horizontal="left" vertical="center" indent="1" shrinkToFit="1"/>
      <protection locked="0"/>
    </xf>
    <xf numFmtId="0" fontId="6" fillId="0" borderId="34" xfId="0" applyFont="1" applyBorder="1" applyAlignment="1" applyProtection="1">
      <alignment horizontal="left" vertical="center" indent="1" shrinkToFit="1"/>
      <protection locked="0"/>
    </xf>
    <xf numFmtId="0" fontId="6" fillId="0" borderId="35" xfId="0" applyFont="1" applyBorder="1" applyAlignment="1" applyProtection="1">
      <alignment horizontal="left" vertical="center" indent="1" shrinkToFit="1"/>
      <protection locked="0"/>
    </xf>
    <xf numFmtId="0" fontId="6" fillId="4" borderId="59" xfId="0" applyFont="1" applyFill="1" applyBorder="1" applyAlignment="1" applyProtection="1">
      <alignment horizontal="center" vertical="center"/>
      <protection locked="0"/>
    </xf>
    <xf numFmtId="0" fontId="6" fillId="4" borderId="60" xfId="0" applyFont="1" applyFill="1" applyBorder="1" applyAlignment="1" applyProtection="1">
      <alignment horizontal="center" vertical="center"/>
      <protection locked="0"/>
    </xf>
    <xf numFmtId="179" fontId="13" fillId="0" borderId="61" xfId="0" applyNumberFormat="1" applyFont="1" applyBorder="1" applyAlignment="1">
      <alignment horizontal="center" vertical="center" shrinkToFit="1"/>
    </xf>
    <xf numFmtId="179" fontId="13" fillId="0" borderId="62" xfId="0" applyNumberFormat="1" applyFont="1" applyBorder="1" applyAlignment="1">
      <alignment horizontal="center" vertical="center" shrinkToFit="1"/>
    </xf>
    <xf numFmtId="179" fontId="13" fillId="0" borderId="63" xfId="0" applyNumberFormat="1" applyFont="1" applyBorder="1" applyAlignment="1">
      <alignment horizontal="center" vertical="center" shrinkToFit="1"/>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6" fillId="0" borderId="2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52"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6" fillId="0" borderId="19" xfId="0" applyFont="1" applyBorder="1" applyAlignment="1" applyProtection="1">
      <alignment horizontal="left" vertical="center" indent="1" shrinkToFit="1"/>
      <protection locked="0"/>
    </xf>
    <xf numFmtId="0" fontId="6" fillId="0" borderId="14" xfId="0" applyFont="1" applyBorder="1" applyAlignment="1" applyProtection="1">
      <alignment horizontal="left" vertical="center" indent="1" shrinkToFit="1"/>
      <protection locked="0"/>
    </xf>
    <xf numFmtId="0" fontId="6" fillId="0" borderId="15" xfId="0" applyFont="1" applyBorder="1" applyAlignment="1" applyProtection="1">
      <alignment horizontal="left" vertical="center" indent="1" shrinkToFit="1"/>
      <protection locked="0"/>
    </xf>
    <xf numFmtId="183" fontId="8" fillId="0" borderId="19" xfId="0" applyNumberFormat="1" applyFont="1" applyBorder="1" applyAlignment="1" applyProtection="1">
      <alignment horizontal="center" vertical="center"/>
      <protection locked="0"/>
    </xf>
    <xf numFmtId="183" fontId="8"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183" fontId="8" fillId="0" borderId="4"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178" fontId="6" fillId="0" borderId="27"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67" xfId="0" applyNumberFormat="1" applyFont="1" applyBorder="1" applyAlignment="1">
      <alignment horizontal="center" vertical="center"/>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27"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7" xfId="0" applyFont="1" applyBorder="1" applyAlignment="1">
      <alignment horizontal="center" vertical="center" shrinkToFit="1"/>
    </xf>
    <xf numFmtId="0" fontId="12" fillId="4" borderId="48" xfId="0" applyFont="1" applyFill="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51" xfId="0" applyFont="1" applyBorder="1" applyAlignment="1">
      <alignment horizontal="center" vertical="center"/>
    </xf>
    <xf numFmtId="0" fontId="6" fillId="0" borderId="15" xfId="0" applyFont="1" applyBorder="1" applyAlignment="1">
      <alignment horizontal="center" vertical="center"/>
    </xf>
    <xf numFmtId="0" fontId="6" fillId="0" borderId="2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38" xfId="0" applyFont="1" applyBorder="1" applyAlignment="1" applyProtection="1">
      <alignment horizontal="center" vertical="center"/>
      <protection locked="0"/>
    </xf>
    <xf numFmtId="177" fontId="8" fillId="0" borderId="6" xfId="0" applyNumberFormat="1" applyFont="1" applyBorder="1" applyAlignment="1" applyProtection="1">
      <alignment horizontal="center" vertical="center"/>
      <protection locked="0"/>
    </xf>
    <xf numFmtId="178" fontId="6" fillId="0" borderId="19" xfId="0" applyNumberFormat="1" applyFont="1" applyBorder="1" applyAlignment="1" applyProtection="1">
      <alignment horizontal="center" vertical="center"/>
      <protection locked="0"/>
    </xf>
    <xf numFmtId="178" fontId="6" fillId="0" borderId="14" xfId="0" applyNumberFormat="1" applyFont="1" applyBorder="1" applyAlignment="1" applyProtection="1">
      <alignment horizontal="center" vertical="center"/>
      <protection locked="0"/>
    </xf>
    <xf numFmtId="177" fontId="8" fillId="0" borderId="14" xfId="0" applyNumberFormat="1"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178" fontId="50" fillId="4" borderId="19" xfId="0" applyNumberFormat="1" applyFont="1" applyFill="1" applyBorder="1" applyAlignment="1" applyProtection="1">
      <alignment horizontal="center" vertical="center"/>
      <protection locked="0"/>
    </xf>
    <xf numFmtId="178" fontId="50" fillId="4" borderId="14" xfId="0" applyNumberFormat="1" applyFont="1" applyFill="1" applyBorder="1" applyAlignment="1" applyProtection="1">
      <alignment horizontal="center" vertical="center"/>
      <protection locked="0"/>
    </xf>
    <xf numFmtId="178" fontId="50" fillId="4" borderId="51" xfId="0" applyNumberFormat="1" applyFont="1" applyFill="1" applyBorder="1" applyAlignment="1" applyProtection="1">
      <alignment horizontal="center" vertical="center"/>
      <protection locked="0"/>
    </xf>
    <xf numFmtId="177" fontId="60" fillId="0" borderId="69" xfId="0" applyNumberFormat="1" applyFont="1" applyBorder="1" applyAlignment="1" applyProtection="1">
      <alignment horizontal="left" vertical="center" wrapText="1"/>
      <protection locked="0"/>
    </xf>
    <xf numFmtId="177" fontId="60" fillId="0" borderId="70" xfId="0" applyNumberFormat="1" applyFont="1" applyBorder="1" applyAlignment="1" applyProtection="1">
      <alignment horizontal="left" vertical="center" wrapText="1"/>
      <protection locked="0"/>
    </xf>
    <xf numFmtId="177" fontId="60" fillId="0" borderId="71" xfId="0" applyNumberFormat="1" applyFont="1" applyBorder="1" applyAlignment="1" applyProtection="1">
      <alignment horizontal="left" vertical="center" wrapText="1"/>
      <protection locked="0"/>
    </xf>
    <xf numFmtId="177" fontId="60" fillId="0" borderId="17" xfId="0" applyNumberFormat="1" applyFont="1" applyBorder="1" applyAlignment="1" applyProtection="1">
      <alignment horizontal="left" vertical="center" wrapText="1"/>
      <protection locked="0"/>
    </xf>
    <xf numFmtId="177" fontId="60" fillId="0" borderId="0" xfId="0" applyNumberFormat="1" applyFont="1" applyAlignment="1" applyProtection="1">
      <alignment horizontal="left" vertical="center" wrapText="1"/>
      <protection locked="0"/>
    </xf>
    <xf numFmtId="177" fontId="60" fillId="0" borderId="57" xfId="0" applyNumberFormat="1" applyFont="1" applyBorder="1" applyAlignment="1" applyProtection="1">
      <alignment horizontal="left" vertical="center" wrapText="1"/>
      <protection locked="0"/>
    </xf>
    <xf numFmtId="0" fontId="6" fillId="0" borderId="19" xfId="2" applyNumberFormat="1" applyFont="1" applyFill="1" applyBorder="1" applyAlignment="1" applyProtection="1">
      <alignment horizontal="center" vertical="center" shrinkToFit="1"/>
      <protection locked="0"/>
    </xf>
    <xf numFmtId="0" fontId="6" fillId="0" borderId="14" xfId="2" applyNumberFormat="1" applyFont="1" applyFill="1" applyBorder="1" applyAlignment="1" applyProtection="1">
      <alignment horizontal="center" vertical="center" shrinkToFit="1"/>
      <protection locked="0"/>
    </xf>
    <xf numFmtId="0" fontId="6" fillId="0" borderId="51" xfId="0" applyFont="1" applyBorder="1" applyAlignment="1" applyProtection="1">
      <alignment horizontal="center" vertical="center"/>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37" xfId="0" applyFont="1" applyBorder="1" applyAlignment="1" applyProtection="1">
      <alignment horizontal="left" vertical="top" wrapText="1" shrinkToFit="1"/>
      <protection locked="0"/>
    </xf>
    <xf numFmtId="0" fontId="6" fillId="0" borderId="17"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57" xfId="0" applyFont="1" applyBorder="1" applyAlignment="1" applyProtection="1">
      <alignment horizontal="left" vertical="top" wrapText="1" shrinkToFit="1"/>
      <protection locked="0"/>
    </xf>
    <xf numFmtId="0" fontId="6" fillId="0" borderId="18" xfId="0" applyFont="1" applyBorder="1" applyAlignment="1" applyProtection="1">
      <alignment horizontal="left" vertical="top" wrapText="1" shrinkToFit="1"/>
      <protection locked="0"/>
    </xf>
    <xf numFmtId="0" fontId="6" fillId="0" borderId="2" xfId="0" applyFont="1" applyBorder="1" applyAlignment="1" applyProtection="1">
      <alignment horizontal="left" vertical="top" wrapText="1" shrinkToFit="1"/>
      <protection locked="0"/>
    </xf>
    <xf numFmtId="0" fontId="6" fillId="0" borderId="58" xfId="0" applyFont="1" applyBorder="1" applyAlignment="1" applyProtection="1">
      <alignment horizontal="left" vertical="top" wrapText="1" shrinkToFit="1"/>
      <protection locked="0"/>
    </xf>
    <xf numFmtId="0" fontId="6" fillId="4" borderId="21" xfId="0" applyFont="1" applyFill="1" applyBorder="1" applyAlignment="1" applyProtection="1">
      <alignment horizontal="center" vertical="center" wrapText="1"/>
      <protection locked="0"/>
    </xf>
    <xf numFmtId="0" fontId="10" fillId="4" borderId="54" xfId="0" applyFont="1" applyFill="1" applyBorder="1" applyAlignment="1" applyProtection="1">
      <alignment horizontal="center" vertical="center" textRotation="255"/>
      <protection locked="0"/>
    </xf>
    <xf numFmtId="0" fontId="10" fillId="4" borderId="55" xfId="0" applyFont="1" applyFill="1" applyBorder="1" applyAlignment="1" applyProtection="1">
      <alignment horizontal="center" vertical="center" textRotation="255"/>
      <protection locked="0"/>
    </xf>
    <xf numFmtId="0" fontId="10" fillId="4" borderId="56" xfId="0" applyFont="1" applyFill="1" applyBorder="1" applyAlignment="1" applyProtection="1">
      <alignment horizontal="center" vertical="center" textRotation="255"/>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0" fillId="4" borderId="25" xfId="0" applyFont="1" applyFill="1" applyBorder="1" applyAlignment="1" applyProtection="1">
      <alignment horizontal="center" vertical="center" wrapText="1"/>
      <protection locked="0"/>
    </xf>
    <xf numFmtId="0" fontId="10" fillId="4" borderId="2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177" fontId="8" fillId="0" borderId="3"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7" fillId="0" borderId="9" xfId="0" applyFont="1" applyBorder="1" applyAlignment="1" applyProtection="1">
      <alignment horizontal="left" vertical="top" wrapText="1" shrinkToFit="1"/>
      <protection locked="0"/>
    </xf>
    <xf numFmtId="0" fontId="57" fillId="0" borderId="10" xfId="0" applyFont="1" applyBorder="1" applyAlignment="1" applyProtection="1">
      <alignment horizontal="left" vertical="top" wrapText="1" shrinkToFit="1"/>
      <protection locked="0"/>
    </xf>
    <xf numFmtId="0" fontId="57" fillId="0" borderId="26" xfId="0" applyFont="1" applyBorder="1" applyAlignment="1" applyProtection="1">
      <alignment horizontal="left" vertical="top" wrapText="1" shrinkToFit="1"/>
      <protection locked="0"/>
    </xf>
    <xf numFmtId="0" fontId="57" fillId="0" borderId="12" xfId="0" applyFont="1" applyBorder="1" applyAlignment="1" applyProtection="1">
      <alignment horizontal="left" vertical="top" wrapText="1" shrinkToFit="1"/>
      <protection locked="0"/>
    </xf>
    <xf numFmtId="0" fontId="59" fillId="0" borderId="17" xfId="0" applyFont="1" applyBorder="1" applyAlignment="1" applyProtection="1">
      <alignment horizontal="left" vertical="top" wrapText="1" shrinkToFit="1"/>
      <protection locked="0"/>
    </xf>
    <xf numFmtId="0" fontId="59" fillId="0" borderId="0" xfId="0" applyFont="1" applyAlignment="1" applyProtection="1">
      <alignment horizontal="left" vertical="top" wrapText="1" shrinkToFit="1"/>
      <protection locked="0"/>
    </xf>
    <xf numFmtId="0" fontId="59" fillId="0" borderId="57" xfId="0" applyFont="1" applyBorder="1" applyAlignment="1" applyProtection="1">
      <alignment horizontal="left" vertical="top" wrapText="1" shrinkToFit="1"/>
      <protection locked="0"/>
    </xf>
    <xf numFmtId="0" fontId="59" fillId="0" borderId="16" xfId="0" applyFont="1" applyBorder="1" applyAlignment="1" applyProtection="1">
      <alignment horizontal="left" vertical="top" wrapText="1" shrinkToFit="1"/>
      <protection locked="0"/>
    </xf>
    <xf numFmtId="0" fontId="59" fillId="0" borderId="4" xfId="0" applyFont="1" applyBorder="1" applyAlignment="1" applyProtection="1">
      <alignment horizontal="left" vertical="top" wrapText="1" shrinkToFit="1"/>
      <protection locked="0"/>
    </xf>
    <xf numFmtId="0" fontId="59" fillId="0" borderId="36" xfId="0" applyFont="1" applyBorder="1" applyAlignment="1" applyProtection="1">
      <alignment horizontal="left" vertical="top" wrapText="1" shrinkToFit="1"/>
      <protection locked="0"/>
    </xf>
    <xf numFmtId="49" fontId="21" fillId="0" borderId="30" xfId="0" applyNumberFormat="1" applyFont="1" applyBorder="1" applyAlignment="1" applyProtection="1">
      <alignment horizontal="center" vertical="center"/>
      <protection locked="0"/>
    </xf>
    <xf numFmtId="49" fontId="21" fillId="0" borderId="31" xfId="0" applyNumberFormat="1"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34" fillId="0" borderId="59" xfId="0" applyFont="1" applyBorder="1" applyAlignment="1" applyProtection="1">
      <alignment horizontal="center" vertical="center"/>
      <protection locked="0"/>
    </xf>
    <xf numFmtId="0" fontId="34" fillId="0" borderId="62" xfId="0" applyFont="1" applyBorder="1" applyAlignment="1" applyProtection="1">
      <alignment horizontal="center" vertical="center"/>
      <protection locked="0"/>
    </xf>
    <xf numFmtId="0" fontId="34" fillId="0" borderId="63" xfId="0" applyFont="1" applyBorder="1" applyAlignment="1" applyProtection="1">
      <alignment horizontal="center" vertical="center"/>
      <protection locked="0"/>
    </xf>
    <xf numFmtId="0" fontId="7" fillId="0" borderId="18"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protection locked="0"/>
    </xf>
    <xf numFmtId="0" fontId="8" fillId="0" borderId="30"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wrapText="1" shrinkToFit="1"/>
      <protection locked="0"/>
    </xf>
    <xf numFmtId="0" fontId="6" fillId="0" borderId="17" xfId="0" applyFont="1" applyBorder="1" applyAlignment="1" applyProtection="1">
      <alignment horizontal="left" vertical="center" wrapText="1" shrinkToFit="1"/>
      <protection locked="0"/>
    </xf>
    <xf numFmtId="0" fontId="6" fillId="0" borderId="0" xfId="0" applyFont="1" applyAlignment="1" applyProtection="1">
      <alignment horizontal="left" vertical="center" wrapText="1" shrinkToFit="1"/>
      <protection locked="0"/>
    </xf>
    <xf numFmtId="0" fontId="6" fillId="0" borderId="16" xfId="0" applyFont="1" applyBorder="1" applyAlignment="1" applyProtection="1">
      <alignment horizontal="left" vertical="center" wrapText="1" shrinkToFit="1"/>
      <protection locked="0"/>
    </xf>
    <xf numFmtId="0" fontId="6" fillId="0" borderId="4" xfId="0" applyFont="1" applyBorder="1" applyAlignment="1" applyProtection="1">
      <alignment horizontal="left" vertical="center" wrapText="1" shrinkToFit="1"/>
      <protection locked="0"/>
    </xf>
    <xf numFmtId="0" fontId="56" fillId="0" borderId="10" xfId="0" applyFont="1" applyBorder="1" applyAlignment="1" applyProtection="1">
      <alignment horizontal="center" vertical="center" wrapText="1" shrinkToFit="1"/>
      <protection locked="0"/>
    </xf>
    <xf numFmtId="0" fontId="56" fillId="0" borderId="37" xfId="0" applyFont="1" applyBorder="1" applyAlignment="1" applyProtection="1">
      <alignment horizontal="center" vertical="center" wrapText="1" shrinkToFit="1"/>
      <protection locked="0"/>
    </xf>
    <xf numFmtId="0" fontId="56" fillId="0" borderId="0" xfId="0" applyFont="1" applyAlignment="1" applyProtection="1">
      <alignment horizontal="center" vertical="center" wrapText="1" shrinkToFit="1"/>
      <protection locked="0"/>
    </xf>
    <xf numFmtId="0" fontId="56" fillId="0" borderId="57" xfId="0" applyFont="1" applyBorder="1" applyAlignment="1" applyProtection="1">
      <alignment horizontal="center" vertical="center" wrapText="1" shrinkToFit="1"/>
      <protection locked="0"/>
    </xf>
    <xf numFmtId="0" fontId="56" fillId="0" borderId="4" xfId="0" applyFont="1" applyBorder="1" applyAlignment="1" applyProtection="1">
      <alignment horizontal="center" vertical="center" wrapText="1" shrinkToFit="1"/>
      <protection locked="0"/>
    </xf>
    <xf numFmtId="0" fontId="56" fillId="0" borderId="36" xfId="0" applyFont="1" applyBorder="1" applyAlignment="1" applyProtection="1">
      <alignment horizontal="center" vertical="center" wrapText="1" shrinkToFit="1"/>
      <protection locked="0"/>
    </xf>
    <xf numFmtId="176" fontId="6" fillId="0" borderId="19" xfId="0" applyNumberFormat="1"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0" fontId="0" fillId="0" borderId="19" xfId="0" applyBorder="1" applyAlignment="1">
      <alignment vertical="center"/>
    </xf>
    <xf numFmtId="0" fontId="0" fillId="0" borderId="14" xfId="0" applyBorder="1" applyAlignment="1">
      <alignment vertical="center"/>
    </xf>
    <xf numFmtId="0" fontId="0" fillId="0" borderId="72" xfId="0" applyBorder="1" applyAlignment="1">
      <alignment vertical="center"/>
    </xf>
    <xf numFmtId="0" fontId="8" fillId="0" borderId="19"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51"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14" fontId="6" fillId="0" borderId="19"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left" vertical="center" wrapText="1"/>
      <protection locked="0"/>
    </xf>
    <xf numFmtId="14" fontId="6" fillId="0" borderId="15" xfId="0" applyNumberFormat="1" applyFont="1" applyBorder="1" applyAlignment="1" applyProtection="1">
      <alignment horizontal="left" vertical="center" wrapText="1"/>
      <protection locked="0"/>
    </xf>
    <xf numFmtId="0" fontId="28" fillId="0" borderId="10" xfId="0" applyFont="1" applyBorder="1" applyAlignment="1" applyProtection="1">
      <alignment horizontal="center" vertical="center" wrapText="1" shrinkToFit="1"/>
      <protection locked="0"/>
    </xf>
    <xf numFmtId="0" fontId="28" fillId="0" borderId="37" xfId="0" applyFont="1" applyBorder="1" applyAlignment="1" applyProtection="1">
      <alignment horizontal="center" vertical="center" wrapText="1" shrinkToFit="1"/>
      <protection locked="0"/>
    </xf>
    <xf numFmtId="0" fontId="28" fillId="0" borderId="0" xfId="0" applyFont="1" applyAlignment="1" applyProtection="1">
      <alignment horizontal="center" vertical="center" wrapText="1" shrinkToFit="1"/>
      <protection locked="0"/>
    </xf>
    <xf numFmtId="0" fontId="28" fillId="0" borderId="57" xfId="0" applyFont="1" applyBorder="1" applyAlignment="1" applyProtection="1">
      <alignment horizontal="center" vertical="center" wrapText="1" shrinkToFit="1"/>
      <protection locked="0"/>
    </xf>
    <xf numFmtId="0" fontId="28" fillId="0" borderId="4" xfId="0" applyFont="1" applyBorder="1" applyAlignment="1" applyProtection="1">
      <alignment horizontal="center" vertical="center" wrapText="1" shrinkToFit="1"/>
      <protection locked="0"/>
    </xf>
    <xf numFmtId="0" fontId="28" fillId="0" borderId="36" xfId="0" applyFont="1" applyBorder="1" applyAlignment="1" applyProtection="1">
      <alignment horizontal="center" vertical="center" wrapText="1" shrinkToFit="1"/>
      <protection locked="0"/>
    </xf>
    <xf numFmtId="0" fontId="6" fillId="0" borderId="37" xfId="0" applyFont="1" applyBorder="1" applyAlignment="1" applyProtection="1">
      <alignment horizontal="left" vertical="center" wrapText="1" shrinkToFit="1"/>
      <protection locked="0"/>
    </xf>
    <xf numFmtId="0" fontId="6" fillId="0" borderId="57" xfId="0" applyFont="1" applyBorder="1" applyAlignment="1" applyProtection="1">
      <alignment horizontal="left" vertical="center" wrapText="1" shrinkToFit="1"/>
      <protection locked="0"/>
    </xf>
    <xf numFmtId="0" fontId="6" fillId="0" borderId="18" xfId="0" applyFont="1" applyBorder="1" applyAlignment="1" applyProtection="1">
      <alignment horizontal="left" vertical="center" wrapText="1" shrinkToFit="1"/>
      <protection locked="0"/>
    </xf>
    <xf numFmtId="0" fontId="6" fillId="0" borderId="2" xfId="0" applyFont="1" applyBorder="1" applyAlignment="1" applyProtection="1">
      <alignment horizontal="left" vertical="center" wrapText="1" shrinkToFit="1"/>
      <protection locked="0"/>
    </xf>
    <xf numFmtId="0" fontId="6" fillId="0" borderId="58" xfId="0" applyFont="1" applyBorder="1" applyAlignment="1" applyProtection="1">
      <alignment horizontal="left" vertical="center" wrapText="1" shrinkToFit="1"/>
      <protection locked="0"/>
    </xf>
    <xf numFmtId="0" fontId="3" fillId="0" borderId="19" xfId="1" applyBorder="1" applyAlignment="1" applyProtection="1">
      <alignment vertical="center"/>
      <protection locked="0"/>
    </xf>
    <xf numFmtId="0" fontId="3" fillId="0" borderId="14" xfId="1" applyBorder="1" applyAlignment="1" applyProtection="1">
      <alignment vertical="center"/>
      <protection locked="0"/>
    </xf>
    <xf numFmtId="0" fontId="3" fillId="0" borderId="15" xfId="1" applyBorder="1" applyAlignment="1" applyProtection="1">
      <alignment vertical="center"/>
      <protection locked="0"/>
    </xf>
    <xf numFmtId="0" fontId="6" fillId="0" borderId="36" xfId="0" applyFont="1" applyBorder="1" applyAlignment="1" applyProtection="1">
      <alignment horizontal="left" vertical="center" wrapText="1" shrinkToFit="1"/>
      <protection locked="0"/>
    </xf>
    <xf numFmtId="177" fontId="50" fillId="0" borderId="28" xfId="0" applyNumberFormat="1" applyFont="1" applyBorder="1" applyAlignment="1" applyProtection="1">
      <alignment horizontal="left" vertical="center" wrapText="1"/>
      <protection locked="0"/>
    </xf>
    <xf numFmtId="177" fontId="51" fillId="0" borderId="7" xfId="0" applyNumberFormat="1" applyFont="1" applyBorder="1" applyAlignment="1" applyProtection="1">
      <alignment horizontal="left" vertical="center" wrapText="1"/>
      <protection locked="0"/>
    </xf>
    <xf numFmtId="177" fontId="51" fillId="0" borderId="4" xfId="0" applyNumberFormat="1" applyFont="1" applyBorder="1" applyAlignment="1" applyProtection="1">
      <alignment horizontal="left" vertical="center" wrapText="1"/>
      <protection locked="0"/>
    </xf>
    <xf numFmtId="177" fontId="51" fillId="0" borderId="36" xfId="0" applyNumberFormat="1" applyFont="1" applyBorder="1" applyAlignment="1" applyProtection="1">
      <alignment horizontal="left" vertical="center" wrapText="1"/>
      <protection locked="0"/>
    </xf>
    <xf numFmtId="178" fontId="6" fillId="0" borderId="26" xfId="0" applyNumberFormat="1" applyFont="1" applyBorder="1" applyAlignment="1">
      <alignment horizontal="center" vertical="center"/>
    </xf>
    <xf numFmtId="178" fontId="6" fillId="0" borderId="12" xfId="0" applyNumberFormat="1" applyFont="1" applyBorder="1" applyAlignment="1">
      <alignment horizontal="center" vertical="center"/>
    </xf>
    <xf numFmtId="178" fontId="6" fillId="0" borderId="68" xfId="0" applyNumberFormat="1" applyFont="1" applyBorder="1" applyAlignment="1">
      <alignment horizontal="center" vertical="center"/>
    </xf>
    <xf numFmtId="49" fontId="5" fillId="0" borderId="15" xfId="0" applyNumberFormat="1" applyFont="1" applyBorder="1" applyAlignment="1" applyProtection="1">
      <alignment horizontal="center" vertical="center"/>
      <protection locked="0"/>
    </xf>
    <xf numFmtId="0" fontId="6" fillId="0" borderId="69"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6" fillId="0" borderId="71"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9" fillId="0" borderId="69" xfId="0" applyFont="1" applyBorder="1" applyAlignment="1" applyProtection="1">
      <alignment horizontal="left" vertical="center" wrapText="1"/>
      <protection locked="0"/>
    </xf>
    <xf numFmtId="0" fontId="9" fillId="0" borderId="70" xfId="0" applyFont="1" applyBorder="1" applyAlignment="1" applyProtection="1">
      <alignment horizontal="left" vertical="center"/>
      <protection locked="0"/>
    </xf>
    <xf numFmtId="0" fontId="9" fillId="0" borderId="7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57"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12" fillId="2" borderId="24" xfId="0"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6" fillId="2" borderId="1" xfId="0" applyFont="1" applyFill="1" applyBorder="1" applyAlignment="1" applyProtection="1">
      <alignment horizontal="right" vertical="center"/>
      <protection locked="0"/>
    </xf>
    <xf numFmtId="0" fontId="19" fillId="2" borderId="1" xfId="1" applyFont="1" applyFill="1" applyBorder="1" applyAlignment="1" applyProtection="1">
      <alignment horizontal="left" vertical="center"/>
      <protection locked="0"/>
    </xf>
    <xf numFmtId="0" fontId="27" fillId="2" borderId="1" xfId="0" applyFont="1" applyFill="1" applyBorder="1" applyAlignment="1" applyProtection="1">
      <alignment horizontal="center"/>
      <protection locked="0"/>
    </xf>
    <xf numFmtId="0" fontId="27" fillId="2" borderId="52" xfId="0" applyFont="1" applyFill="1" applyBorder="1" applyAlignment="1" applyProtection="1">
      <alignment horizontal="center"/>
      <protection locked="0"/>
    </xf>
    <xf numFmtId="0" fontId="17" fillId="0" borderId="19" xfId="0" applyFont="1" applyBorder="1" applyAlignment="1">
      <alignment horizontal="center" vertical="top"/>
    </xf>
    <xf numFmtId="0" fontId="17" fillId="0" borderId="14" xfId="0" applyFont="1" applyBorder="1" applyAlignment="1">
      <alignment horizontal="center" vertical="top"/>
    </xf>
    <xf numFmtId="0" fontId="17" fillId="0" borderId="51" xfId="0" applyFont="1" applyBorder="1" applyAlignment="1">
      <alignment horizontal="center" vertical="top"/>
    </xf>
    <xf numFmtId="185" fontId="40" fillId="0" borderId="10" xfId="0" applyNumberFormat="1" applyFont="1" applyBorder="1" applyAlignment="1">
      <alignment horizontal="center" vertical="center" wrapText="1"/>
    </xf>
    <xf numFmtId="0" fontId="40" fillId="0" borderId="19" xfId="0" applyFont="1" applyBorder="1" applyAlignment="1">
      <alignment horizontal="center" vertical="center"/>
    </xf>
    <xf numFmtId="0" fontId="40" fillId="0" borderId="14" xfId="0" applyFont="1" applyBorder="1" applyAlignment="1">
      <alignment horizontal="center" vertical="center"/>
    </xf>
    <xf numFmtId="0" fontId="40" fillId="0" borderId="51" xfId="0" applyFont="1" applyBorder="1" applyAlignment="1">
      <alignment horizontal="center" vertical="center"/>
    </xf>
    <xf numFmtId="0" fontId="40" fillId="0" borderId="48"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xf>
    <xf numFmtId="0" fontId="40" fillId="0" borderId="19"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10"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196">
    <dxf>
      <font>
        <b/>
        <i val="0"/>
        <color rgb="FFFF0000"/>
      </font>
      <fill>
        <patternFill>
          <bgColor rgb="FFFFCCCC"/>
        </patternFill>
      </fill>
    </dxf>
    <dxf>
      <font>
        <b/>
        <i val="0"/>
        <color rgb="FFFF0000"/>
      </font>
      <fill>
        <patternFill>
          <bgColor rgb="FFFFCCCC"/>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55</xdr:col>
      <xdr:colOff>161925</xdr:colOff>
      <xdr:row>93</xdr:row>
      <xdr:rowOff>114300</xdr:rowOff>
    </xdr:from>
    <xdr:to>
      <xdr:col>56</xdr:col>
      <xdr:colOff>114300</xdr:colOff>
      <xdr:row>101</xdr:row>
      <xdr:rowOff>171450</xdr:rowOff>
    </xdr:to>
    <xdr:sp macro="" textlink="">
      <xdr:nvSpPr>
        <xdr:cNvPr id="30144" name="右中かっこ 6">
          <a:extLst>
            <a:ext uri="{FF2B5EF4-FFF2-40B4-BE49-F238E27FC236}">
              <a16:creationId xmlns:a16="http://schemas.microsoft.com/office/drawing/2014/main" id="{F1F4F1C5-6FFB-412B-BC4F-15518AD52361}"/>
            </a:ext>
          </a:extLst>
        </xdr:cNvPr>
        <xdr:cNvSpPr>
          <a:spLocks/>
        </xdr:cNvSpPr>
      </xdr:nvSpPr>
      <xdr:spPr bwMode="auto">
        <a:xfrm>
          <a:off x="8058150" y="24564975"/>
          <a:ext cx="285750" cy="2038350"/>
        </a:xfrm>
        <a:prstGeom prst="rightBrace">
          <a:avLst>
            <a:gd name="adj1" fmla="val 10568"/>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val="000000"/>
          </a:solidFill>
          <a:round/>
          <a:headEnd/>
          <a:tailEnd/>
        </a:ln>
        <a:effectLst>
          <a:prstShdw prst="shdw17" dist="17961" dir="2700000">
            <a:srgbClr val="000000"/>
          </a:prstShdw>
        </a:effectLst>
      </xdr:spPr>
    </xdr:sp>
    <xdr:clientData/>
  </xdr:twoCellAnchor>
  <xdr:twoCellAnchor>
    <xdr:from>
      <xdr:col>56</xdr:col>
      <xdr:colOff>245669</xdr:colOff>
      <xdr:row>59</xdr:row>
      <xdr:rowOff>132917</xdr:rowOff>
    </xdr:from>
    <xdr:to>
      <xdr:col>64</xdr:col>
      <xdr:colOff>889289</xdr:colOff>
      <xdr:row>84</xdr:row>
      <xdr:rowOff>0</xdr:rowOff>
    </xdr:to>
    <xdr:sp macro="" textlink="">
      <xdr:nvSpPr>
        <xdr:cNvPr id="3" name="テキスト ボックス 2">
          <a:extLst>
            <a:ext uri="{FF2B5EF4-FFF2-40B4-BE49-F238E27FC236}">
              <a16:creationId xmlns:a16="http://schemas.microsoft.com/office/drawing/2014/main" id="{D7CA347C-8D84-4AE9-B35D-9E51D65A6D39}"/>
            </a:ext>
            <a:ext uri="{147F2762-F138-4A5C-976F-8EAC2B608ADB}">
              <a16:predDERef xmlns:a16="http://schemas.microsoft.com/office/drawing/2014/main" pred="{F1F4F1C5-6FFB-412B-BC4F-15518AD52361}"/>
            </a:ext>
          </a:extLst>
        </xdr:cNvPr>
        <xdr:cNvSpPr txBox="1"/>
      </xdr:nvSpPr>
      <xdr:spPr>
        <a:xfrm>
          <a:off x="8350578" y="16611167"/>
          <a:ext cx="6185438" cy="57899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nSpc>
              <a:spcPts val="1100"/>
            </a:lnSpc>
          </a:pPr>
          <a:r>
            <a:rPr lang="ja-JP" altLang="en-US" sz="1050" b="1" i="0" u="sng" strike="noStrike">
              <a:solidFill>
                <a:srgbClr val="FF0000"/>
              </a:solidFill>
              <a:effectLst/>
              <a:latin typeface="メイリオ" panose="020B0604030504040204" pitchFamily="50" charset="-128"/>
              <a:ea typeface="メイリオ" panose="020B0604030504040204" pitchFamily="50" charset="-128"/>
              <a:cs typeface="+mn-cs"/>
            </a:rPr>
            <a:t>★学校別学科・学部等一覧（対象学部等参考資料）</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九州工業大学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・建設社会工学科　・機械知能工学科　・宇宙システム工学科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・電気電子工学科　・応用化学科　・マテリアル工学科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　・工学専攻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・情報・通信工学科　・知的システム工学科　・物理情報工学科　・生命化学情報工学科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・先端情報工学専攻  ・学際情報工学専攻　・情報創成工学専攻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○大学院生命体工学研究科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［博士前期課程］・生体機能応用工学専攻　・人間知能システム工学専攻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［博士後期課程］・生命体工学専攻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北九州市立大学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○国際環境工学部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・エネルギー循環化学科　　・機械システム工学科　　・情報メディア工学科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・建築デザイン学科　　　　・環境生命工学科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○大学院国際環境工学研究科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・環境システム専攻　　　　・環境工学専攻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北九州工業高等専門学校</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○本科：生産デザイン工学科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・機械創造システムコース　・知能ロボットシステムコース　・電気電子コース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・情報システムコース　・物質化学コース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○専攻科：生産デザイン工学専攻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早稲田大学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○大学院情報生産システム研究科　　・情報生産システム工学専攻</a:t>
          </a: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産業医科大学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○産業保健学部　環境マネジメント学科</a:t>
          </a: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56</xdr:col>
      <xdr:colOff>115813</xdr:colOff>
      <xdr:row>95</xdr:row>
      <xdr:rowOff>242455</xdr:rowOff>
    </xdr:from>
    <xdr:to>
      <xdr:col>62</xdr:col>
      <xdr:colOff>493568</xdr:colOff>
      <xdr:row>101</xdr:row>
      <xdr:rowOff>1</xdr:rowOff>
    </xdr:to>
    <xdr:sp macro="" textlink="">
      <xdr:nvSpPr>
        <xdr:cNvPr id="4" name="テキスト ボックス 3">
          <a:extLst>
            <a:ext uri="{FF2B5EF4-FFF2-40B4-BE49-F238E27FC236}">
              <a16:creationId xmlns:a16="http://schemas.microsoft.com/office/drawing/2014/main" id="{034C0D0A-80B7-4463-B438-7A0B53BEDF25}"/>
            </a:ext>
          </a:extLst>
        </xdr:cNvPr>
        <xdr:cNvSpPr txBox="1"/>
      </xdr:nvSpPr>
      <xdr:spPr>
        <a:xfrm>
          <a:off x="8345413" y="25007455"/>
          <a:ext cx="3959155" cy="124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ja-JP" sz="1100">
              <a:solidFill>
                <a:schemeClr val="dk1"/>
              </a:solidFill>
              <a:effectLst/>
              <a:latin typeface="+mn-lt"/>
              <a:ea typeface="+mn-ea"/>
              <a:cs typeface="+mn-cs"/>
            </a:rPr>
            <a:t>インターンシップでの事務連絡、書類送付等をさせて頂く際のご担当者名をご記入ください。</a:t>
          </a:r>
          <a:endParaRPr lang="ja-JP" altLang="ja-JP" sz="1100">
            <a:effectLst/>
          </a:endParaRPr>
        </a:p>
        <a:p>
          <a:pPr>
            <a:lnSpc>
              <a:spcPts val="1200"/>
            </a:lnSpc>
          </a:pPr>
          <a:r>
            <a:rPr kumimoji="1" lang="ja-JP" altLang="ja-JP" sz="1100">
              <a:solidFill>
                <a:schemeClr val="dk1"/>
              </a:solidFill>
              <a:effectLst/>
              <a:latin typeface="+mn-lt"/>
              <a:ea typeface="+mn-ea"/>
              <a:cs typeface="+mn-cs"/>
            </a:rPr>
            <a:t>学校担当者・フォーラム事務局担当のみ使用させていただきます。</a:t>
          </a:r>
          <a:endParaRPr lang="ja-JP" altLang="ja-JP" sz="1100">
            <a:effectLst/>
          </a:endParaRPr>
        </a:p>
        <a:p>
          <a:pPr>
            <a:lnSpc>
              <a:spcPts val="1100"/>
            </a:lnSpc>
          </a:pPr>
          <a:r>
            <a:rPr kumimoji="1" lang="ja-JP" altLang="ja-JP" sz="1100">
              <a:solidFill>
                <a:schemeClr val="dk1"/>
              </a:solidFill>
              <a:effectLst/>
              <a:latin typeface="+mn-lt"/>
              <a:ea typeface="+mn-ea"/>
              <a:cs typeface="+mn-cs"/>
            </a:rPr>
            <a:t>（学生へは受入れが決定するまで</a:t>
          </a:r>
          <a:r>
            <a:rPr kumimoji="1" lang="ja-JP" altLang="en-US" sz="1100">
              <a:solidFill>
                <a:schemeClr val="dk1"/>
              </a:solidFill>
              <a:effectLst/>
              <a:latin typeface="+mn-lt"/>
              <a:ea typeface="+mn-ea"/>
              <a:cs typeface="+mn-cs"/>
            </a:rPr>
            <a:t>お知らせは</a:t>
          </a:r>
          <a:r>
            <a:rPr kumimoji="1" lang="ja-JP" altLang="ja-JP" sz="1100">
              <a:solidFill>
                <a:schemeClr val="dk1"/>
              </a:solidFill>
              <a:effectLst/>
              <a:latin typeface="+mn-lt"/>
              <a:ea typeface="+mn-ea"/>
              <a:cs typeface="+mn-cs"/>
            </a:rPr>
            <a:t>いたしません）</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161925</xdr:colOff>
      <xdr:row>94</xdr:row>
      <xdr:rowOff>114300</xdr:rowOff>
    </xdr:from>
    <xdr:to>
      <xdr:col>56</xdr:col>
      <xdr:colOff>114300</xdr:colOff>
      <xdr:row>102</xdr:row>
      <xdr:rowOff>171450</xdr:rowOff>
    </xdr:to>
    <xdr:sp macro="" textlink="">
      <xdr:nvSpPr>
        <xdr:cNvPr id="29414" name="右中かっこ 6">
          <a:extLst>
            <a:ext uri="{FF2B5EF4-FFF2-40B4-BE49-F238E27FC236}">
              <a16:creationId xmlns:a16="http://schemas.microsoft.com/office/drawing/2014/main" id="{BCDD32BC-8D95-443C-AD17-454BDE359A29}"/>
            </a:ext>
          </a:extLst>
        </xdr:cNvPr>
        <xdr:cNvSpPr>
          <a:spLocks/>
        </xdr:cNvSpPr>
      </xdr:nvSpPr>
      <xdr:spPr bwMode="auto">
        <a:xfrm>
          <a:off x="8058150" y="24384000"/>
          <a:ext cx="285750" cy="2038350"/>
        </a:xfrm>
        <a:prstGeom prst="rightBrace">
          <a:avLst>
            <a:gd name="adj1" fmla="val 10568"/>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val="000000"/>
          </a:solidFill>
          <a:round/>
          <a:headEnd/>
          <a:tailEnd/>
        </a:ln>
        <a:effectLst>
          <a:prstShdw prst="shdw17" dist="17961" dir="2700000">
            <a:srgbClr val="000000"/>
          </a:prstShdw>
        </a:effectLst>
      </xdr:spPr>
    </xdr:sp>
    <xdr:clientData/>
  </xdr:twoCellAnchor>
  <xdr:twoCellAnchor>
    <xdr:from>
      <xdr:col>55</xdr:col>
      <xdr:colOff>321869</xdr:colOff>
      <xdr:row>59</xdr:row>
      <xdr:rowOff>247217</xdr:rowOff>
    </xdr:from>
    <xdr:to>
      <xdr:col>64</xdr:col>
      <xdr:colOff>632114</xdr:colOff>
      <xdr:row>88</xdr:row>
      <xdr:rowOff>225137</xdr:rowOff>
    </xdr:to>
    <xdr:sp macro="" textlink="">
      <xdr:nvSpPr>
        <xdr:cNvPr id="3" name="テキスト ボックス 2">
          <a:extLst>
            <a:ext uri="{FF2B5EF4-FFF2-40B4-BE49-F238E27FC236}">
              <a16:creationId xmlns:a16="http://schemas.microsoft.com/office/drawing/2014/main" id="{F4216F78-A5AF-4C6B-B7D3-1B3811A13F5F}"/>
            </a:ext>
          </a:extLst>
        </xdr:cNvPr>
        <xdr:cNvSpPr txBox="1"/>
      </xdr:nvSpPr>
      <xdr:spPr>
        <a:xfrm>
          <a:off x="8218094" y="15972992"/>
          <a:ext cx="6187170" cy="70359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nSpc>
              <a:spcPts val="1100"/>
            </a:lnSpc>
          </a:pPr>
          <a:r>
            <a:rPr lang="ja-JP" altLang="en-US" sz="1050" b="1" i="0" u="sng" strike="noStrike">
              <a:solidFill>
                <a:srgbClr val="FF0000"/>
              </a:solidFill>
              <a:effectLst/>
              <a:latin typeface="メイリオ" panose="020B0604030504040204" pitchFamily="50" charset="-128"/>
              <a:ea typeface="メイリオ" panose="020B0604030504040204" pitchFamily="50" charset="-128"/>
              <a:cs typeface="+mn-cs"/>
            </a:rPr>
            <a:t>★学校別学科・学部等一覧（対象学部等参考資料）</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九州工業大学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・建設社会工学科　・機械知能工学科　・宇宙システム工学科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・電気電子工学科　・応用化学科　・マテリアル工学科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・機械知能工学専攻　・建設社会工学専攻　・電気電子工学専攻　・物質工学専攻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・情報・通信工学科　・知的システム工学科　・物理情報工学科　・生命化学情報工学科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・先端情報工学専攻  ・学際情報工学専攻　・情報創成工学専攻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○大学院生命体工学研究科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［博士前期課程］・生体機能応用工学専攻　・人間知能システム工学専攻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［博士後期課程］・生命体工学専攻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北九州市立大学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○国際環境工学部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・エネルギー循環化学科　　・機械システム工学科　　・情報メディア工学科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・建築デザイン学科　　　　・環境生命工学科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○大学院国際環境工学研究科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・環境システム専攻　　　　・環境工学専攻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西日本工業大学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 総合システム工学科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・機械工学系機械ｺｰｽ　・機械工学系機械設計</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・機械工学系設備保全</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endPar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・電気情報工学系電気電子</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・電気情報工学系知能制御</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・電気情報工学系情報</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a:t>
          </a:r>
          <a:endPar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・土木工学系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○デザイン学部　　　・建築学科　・情報デザイン学科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○大学院工学研究科　・生産システム　　・環境システム</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北九州工業高等専門学校</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○本科：生産デザイン工学科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・機械創造システムコース　・知能ロボットシステムコース　・電気電子コース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・情報システムコース　・物質化学コース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○専攻科：生産デザイン工学専攻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早稲田大学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○大学院情報生産システム研究科　　・情報生産システム工学専攻</a:t>
          </a: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産業医科大学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○産業保健学部　環境マネジメント学科</a:t>
          </a: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56</xdr:col>
      <xdr:colOff>115813</xdr:colOff>
      <xdr:row>96</xdr:row>
      <xdr:rowOff>242455</xdr:rowOff>
    </xdr:from>
    <xdr:to>
      <xdr:col>62</xdr:col>
      <xdr:colOff>493568</xdr:colOff>
      <xdr:row>102</xdr:row>
      <xdr:rowOff>1</xdr:rowOff>
    </xdr:to>
    <xdr:sp macro="" textlink="">
      <xdr:nvSpPr>
        <xdr:cNvPr id="4" name="テキスト ボックス 3">
          <a:extLst>
            <a:ext uri="{FF2B5EF4-FFF2-40B4-BE49-F238E27FC236}">
              <a16:creationId xmlns:a16="http://schemas.microsoft.com/office/drawing/2014/main" id="{642309BF-5BEF-4EAE-AAB3-97EB1431CDB3}"/>
            </a:ext>
          </a:extLst>
        </xdr:cNvPr>
        <xdr:cNvSpPr txBox="1"/>
      </xdr:nvSpPr>
      <xdr:spPr>
        <a:xfrm>
          <a:off x="8345413" y="25007455"/>
          <a:ext cx="3959155" cy="124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ja-JP" sz="1100">
              <a:solidFill>
                <a:schemeClr val="dk1"/>
              </a:solidFill>
              <a:effectLst/>
              <a:latin typeface="+mn-lt"/>
              <a:ea typeface="+mn-ea"/>
              <a:cs typeface="+mn-cs"/>
            </a:rPr>
            <a:t>インターンシップでの事務連絡、書類送付等をさせて頂く際のご担当者名をご記入ください。</a:t>
          </a:r>
          <a:endParaRPr lang="ja-JP" altLang="ja-JP" sz="1100">
            <a:effectLst/>
          </a:endParaRPr>
        </a:p>
        <a:p>
          <a:pPr>
            <a:lnSpc>
              <a:spcPts val="1200"/>
            </a:lnSpc>
          </a:pPr>
          <a:r>
            <a:rPr kumimoji="1" lang="ja-JP" altLang="ja-JP" sz="1100">
              <a:solidFill>
                <a:schemeClr val="dk1"/>
              </a:solidFill>
              <a:effectLst/>
              <a:latin typeface="+mn-lt"/>
              <a:ea typeface="+mn-ea"/>
              <a:cs typeface="+mn-cs"/>
            </a:rPr>
            <a:t>学校担当者・フォーラム事務局担当のみ使用させていただきます。</a:t>
          </a:r>
          <a:endParaRPr lang="ja-JP" altLang="ja-JP" sz="1100">
            <a:effectLst/>
          </a:endParaRPr>
        </a:p>
        <a:p>
          <a:pPr>
            <a:lnSpc>
              <a:spcPts val="1100"/>
            </a:lnSpc>
          </a:pPr>
          <a:r>
            <a:rPr kumimoji="1" lang="ja-JP" altLang="ja-JP" sz="1100">
              <a:solidFill>
                <a:schemeClr val="dk1"/>
              </a:solidFill>
              <a:effectLst/>
              <a:latin typeface="+mn-lt"/>
              <a:ea typeface="+mn-ea"/>
              <a:cs typeface="+mn-cs"/>
            </a:rPr>
            <a:t>（学生へは受入れが決定するまで</a:t>
          </a:r>
          <a:r>
            <a:rPr kumimoji="1" lang="ja-JP" altLang="en-US" sz="1100">
              <a:solidFill>
                <a:schemeClr val="dk1"/>
              </a:solidFill>
              <a:effectLst/>
              <a:latin typeface="+mn-lt"/>
              <a:ea typeface="+mn-ea"/>
              <a:cs typeface="+mn-cs"/>
            </a:rPr>
            <a:t>お知らせは</a:t>
          </a:r>
          <a:r>
            <a:rPr kumimoji="1" lang="ja-JP" altLang="ja-JP" sz="1100">
              <a:solidFill>
                <a:schemeClr val="dk1"/>
              </a:solidFill>
              <a:effectLst/>
              <a:latin typeface="+mn-lt"/>
              <a:ea typeface="+mn-ea"/>
              <a:cs typeface="+mn-cs"/>
            </a:rPr>
            <a:t>いたしません）</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prstShdw prst="shdw17" dist="17961" dir="2700000">
            <a:srgbClr xmlns:mc="http://schemas.openxmlformats.org/markup-compatibility/2006" xmlns:a14="http://schemas.microsoft.com/office/drawing/2010/main" val="400000" mc:Ignorable="a14" a14:legacySpreadsheetColorIndex="64">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prstShdw prst="shdw17" dist="17961" dir="2700000">
            <a:srgbClr xmlns:mc="http://schemas.openxmlformats.org/markup-compatibility/2006" xmlns:a14="http://schemas.microsoft.com/office/drawing/2010/main" val="400000" mc:Ignorable="a14" a14:legacySpreadsheetColorIndex="64">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mcon.co.jp/" TargetMode="External"/><Relationship Id="rId1" Type="http://schemas.openxmlformats.org/officeDocument/2006/relationships/hyperlink" Target="mailto:info-jinzai@kpec.o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K112"/>
  <sheetViews>
    <sheetView showGridLines="0" tabSelected="1" view="pageBreakPreview" topLeftCell="A69" zoomScale="110" zoomScaleNormal="110" zoomScaleSheetLayoutView="110" zoomScalePageLayoutView="80" workbookViewId="0">
      <selection activeCell="BF89" sqref="BF89"/>
    </sheetView>
  </sheetViews>
  <sheetFormatPr defaultColWidth="12.875" defaultRowHeight="12.7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ols>
  <sheetData>
    <row r="1" spans="1:63" ht="13.5" thickBot="1">
      <c r="A1" s="1" t="s">
        <v>254</v>
      </c>
      <c r="BK1" s="79" t="s">
        <v>0</v>
      </c>
    </row>
    <row r="2" spans="1:63" ht="26.25" customHeight="1" thickBot="1">
      <c r="A2" s="489" t="s">
        <v>1</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1"/>
      <c r="BK2" s="79" t="s">
        <v>2</v>
      </c>
    </row>
    <row r="3" spans="1:63" ht="15" customHeight="1">
      <c r="A3" s="343" t="s">
        <v>3</v>
      </c>
      <c r="B3" s="168" t="s">
        <v>4</v>
      </c>
      <c r="C3" s="485"/>
      <c r="D3" s="486"/>
      <c r="E3" s="486"/>
      <c r="F3" s="486"/>
      <c r="G3" s="486"/>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8"/>
    </row>
    <row r="4" spans="1:63" ht="36" customHeight="1" thickBot="1">
      <c r="A4" s="344"/>
      <c r="B4" s="46" t="s">
        <v>5</v>
      </c>
      <c r="C4" s="492"/>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4"/>
    </row>
    <row r="5" spans="1:63" ht="30" customHeight="1">
      <c r="A5" s="344"/>
      <c r="B5" s="47" t="s">
        <v>6</v>
      </c>
      <c r="C5" s="495"/>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7"/>
    </row>
    <row r="6" spans="1:63" ht="20.100000000000001" customHeight="1">
      <c r="A6" s="344"/>
      <c r="B6" s="275" t="s">
        <v>7</v>
      </c>
      <c r="C6" s="498"/>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504" t="s">
        <v>256</v>
      </c>
      <c r="AK6" s="504"/>
      <c r="AL6" s="504"/>
      <c r="AM6" s="504"/>
      <c r="AN6" s="504"/>
      <c r="AO6" s="504"/>
      <c r="AP6" s="504"/>
      <c r="AQ6" s="504"/>
      <c r="AR6" s="504"/>
      <c r="AS6" s="504"/>
      <c r="AT6" s="504"/>
      <c r="AU6" s="504"/>
      <c r="AV6" s="504"/>
      <c r="AW6" s="504"/>
      <c r="AX6" s="504"/>
      <c r="AY6" s="504"/>
      <c r="AZ6" s="504"/>
      <c r="BA6" s="504"/>
      <c r="BB6" s="504"/>
      <c r="BC6" s="505"/>
    </row>
    <row r="7" spans="1:63" ht="20.100000000000001" customHeight="1">
      <c r="A7" s="344"/>
      <c r="B7" s="276"/>
      <c r="C7" s="500"/>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6"/>
      <c r="AK7" s="506"/>
      <c r="AL7" s="506"/>
      <c r="AM7" s="506"/>
      <c r="AN7" s="506"/>
      <c r="AO7" s="506"/>
      <c r="AP7" s="506"/>
      <c r="AQ7" s="506"/>
      <c r="AR7" s="506"/>
      <c r="AS7" s="506"/>
      <c r="AT7" s="506"/>
      <c r="AU7" s="506"/>
      <c r="AV7" s="506"/>
      <c r="AW7" s="506"/>
      <c r="AX7" s="506"/>
      <c r="AY7" s="506"/>
      <c r="AZ7" s="506"/>
      <c r="BA7" s="506"/>
      <c r="BB7" s="506"/>
      <c r="BC7" s="507"/>
    </row>
    <row r="8" spans="1:63" ht="20.100000000000001" customHeight="1">
      <c r="A8" s="344"/>
      <c r="B8" s="276"/>
      <c r="C8" s="500"/>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6"/>
      <c r="AK8" s="506"/>
      <c r="AL8" s="506"/>
      <c r="AM8" s="506"/>
      <c r="AN8" s="506"/>
      <c r="AO8" s="506"/>
      <c r="AP8" s="506"/>
      <c r="AQ8" s="506"/>
      <c r="AR8" s="506"/>
      <c r="AS8" s="506"/>
      <c r="AT8" s="506"/>
      <c r="AU8" s="506"/>
      <c r="AV8" s="506"/>
      <c r="AW8" s="506"/>
      <c r="AX8" s="506"/>
      <c r="AY8" s="506"/>
      <c r="AZ8" s="506"/>
      <c r="BA8" s="506"/>
      <c r="BB8" s="506"/>
      <c r="BC8" s="507"/>
    </row>
    <row r="9" spans="1:63" ht="20.100000000000001" customHeight="1">
      <c r="A9" s="344"/>
      <c r="B9" s="276"/>
      <c r="C9" s="500"/>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6"/>
      <c r="AK9" s="506"/>
      <c r="AL9" s="506"/>
      <c r="AM9" s="506"/>
      <c r="AN9" s="506"/>
      <c r="AO9" s="506"/>
      <c r="AP9" s="506"/>
      <c r="AQ9" s="506"/>
      <c r="AR9" s="506"/>
      <c r="AS9" s="506"/>
      <c r="AT9" s="506"/>
      <c r="AU9" s="506"/>
      <c r="AV9" s="506"/>
      <c r="AW9" s="506"/>
      <c r="AX9" s="506"/>
      <c r="AY9" s="506"/>
      <c r="AZ9" s="506"/>
      <c r="BA9" s="506"/>
      <c r="BB9" s="506"/>
      <c r="BC9" s="507"/>
    </row>
    <row r="10" spans="1:63" ht="20.100000000000001" customHeight="1">
      <c r="A10" s="344"/>
      <c r="B10" s="276"/>
      <c r="C10" s="500"/>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6"/>
      <c r="AK10" s="506"/>
      <c r="AL10" s="506"/>
      <c r="AM10" s="506"/>
      <c r="AN10" s="506"/>
      <c r="AO10" s="506"/>
      <c r="AP10" s="506"/>
      <c r="AQ10" s="506"/>
      <c r="AR10" s="506"/>
      <c r="AS10" s="506"/>
      <c r="AT10" s="506"/>
      <c r="AU10" s="506"/>
      <c r="AV10" s="506"/>
      <c r="AW10" s="506"/>
      <c r="AX10" s="506"/>
      <c r="AY10" s="506"/>
      <c r="AZ10" s="506"/>
      <c r="BA10" s="506"/>
      <c r="BB10" s="506"/>
      <c r="BC10" s="507"/>
    </row>
    <row r="11" spans="1:63" ht="20.100000000000001" customHeight="1">
      <c r="A11" s="344"/>
      <c r="B11" s="276"/>
      <c r="C11" s="500"/>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6"/>
      <c r="AK11" s="506"/>
      <c r="AL11" s="506"/>
      <c r="AM11" s="506"/>
      <c r="AN11" s="506"/>
      <c r="AO11" s="506"/>
      <c r="AP11" s="506"/>
      <c r="AQ11" s="506"/>
      <c r="AR11" s="506"/>
      <c r="AS11" s="506"/>
      <c r="AT11" s="506"/>
      <c r="AU11" s="506"/>
      <c r="AV11" s="506"/>
      <c r="AW11" s="506"/>
      <c r="AX11" s="506"/>
      <c r="AY11" s="506"/>
      <c r="AZ11" s="506"/>
      <c r="BA11" s="506"/>
      <c r="BB11" s="506"/>
      <c r="BC11" s="507"/>
    </row>
    <row r="12" spans="1:63" ht="20.100000000000001" customHeight="1">
      <c r="A12" s="344"/>
      <c r="B12" s="361"/>
      <c r="C12" s="502"/>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8"/>
      <c r="AK12" s="508"/>
      <c r="AL12" s="508"/>
      <c r="AM12" s="508"/>
      <c r="AN12" s="508"/>
      <c r="AO12" s="508"/>
      <c r="AP12" s="508"/>
      <c r="AQ12" s="508"/>
      <c r="AR12" s="508"/>
      <c r="AS12" s="508"/>
      <c r="AT12" s="508"/>
      <c r="AU12" s="508"/>
      <c r="AV12" s="508"/>
      <c r="AW12" s="508"/>
      <c r="AX12" s="508"/>
      <c r="AY12" s="508"/>
      <c r="AZ12" s="508"/>
      <c r="BA12" s="508"/>
      <c r="BB12" s="508"/>
      <c r="BC12" s="509"/>
    </row>
    <row r="13" spans="1:63" ht="33.75" customHeight="1">
      <c r="A13" s="344"/>
      <c r="B13" s="47" t="s">
        <v>8</v>
      </c>
      <c r="C13" s="510" t="s">
        <v>9</v>
      </c>
      <c r="D13" s="511"/>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1"/>
    </row>
    <row r="14" spans="1:63" ht="20.100000000000001" customHeight="1">
      <c r="A14" s="344"/>
      <c r="B14" s="184" t="s">
        <v>10</v>
      </c>
      <c r="C14" s="296"/>
      <c r="D14" s="297"/>
      <c r="E14" s="297"/>
      <c r="F14" s="297"/>
      <c r="G14" s="297"/>
      <c r="H14" s="297"/>
      <c r="I14" s="297"/>
      <c r="J14" s="297"/>
      <c r="K14" s="297"/>
      <c r="L14" s="297"/>
      <c r="M14" s="297"/>
      <c r="N14" s="297"/>
      <c r="O14" s="297"/>
      <c r="P14" s="297"/>
      <c r="Q14" s="297"/>
      <c r="R14" s="297"/>
      <c r="S14" s="297"/>
      <c r="T14" s="297"/>
      <c r="U14" s="297"/>
      <c r="V14" s="297"/>
      <c r="W14" s="448"/>
      <c r="X14" s="244" t="s">
        <v>11</v>
      </c>
      <c r="Y14" s="245"/>
      <c r="Z14" s="245"/>
      <c r="AA14" s="245"/>
      <c r="AB14" s="245"/>
      <c r="AC14" s="245"/>
      <c r="AD14" s="245"/>
      <c r="AE14" s="246"/>
      <c r="AF14" s="296"/>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473"/>
    </row>
    <row r="15" spans="1:63" ht="20.100000000000001" customHeight="1">
      <c r="A15" s="344"/>
      <c r="B15" s="184" t="s">
        <v>12</v>
      </c>
      <c r="C15" s="519"/>
      <c r="D15" s="297"/>
      <c r="E15" s="297"/>
      <c r="F15" s="297"/>
      <c r="G15" s="297"/>
      <c r="H15" s="297"/>
      <c r="I15" s="297"/>
      <c r="J15" s="297"/>
      <c r="K15" s="297"/>
      <c r="L15" s="297"/>
      <c r="M15" s="297"/>
      <c r="N15" s="297"/>
      <c r="O15" s="297"/>
      <c r="P15" s="297"/>
      <c r="Q15" s="297"/>
      <c r="R15" s="297"/>
      <c r="S15" s="297"/>
      <c r="T15" s="297"/>
      <c r="U15" s="297"/>
      <c r="V15" s="297"/>
      <c r="W15" s="448"/>
      <c r="X15" s="244" t="s">
        <v>13</v>
      </c>
      <c r="Y15" s="245"/>
      <c r="Z15" s="245"/>
      <c r="AA15" s="245"/>
      <c r="AB15" s="245"/>
      <c r="AC15" s="245"/>
      <c r="AD15" s="245"/>
      <c r="AE15" s="246"/>
      <c r="AF15" s="446"/>
      <c r="AG15" s="447"/>
      <c r="AH15" s="447"/>
      <c r="AI15" s="447"/>
      <c r="AJ15" s="297" t="s">
        <v>14</v>
      </c>
      <c r="AK15" s="297"/>
      <c r="AL15" s="448"/>
      <c r="AM15" s="244" t="s">
        <v>15</v>
      </c>
      <c r="AN15" s="245"/>
      <c r="AO15" s="245"/>
      <c r="AP15" s="245"/>
      <c r="AQ15" s="245"/>
      <c r="AR15" s="245"/>
      <c r="AS15" s="246"/>
      <c r="AT15" s="228"/>
      <c r="AU15" s="229"/>
      <c r="AV15" s="229"/>
      <c r="AW15" s="229"/>
      <c r="AX15" s="229"/>
      <c r="AY15" s="229"/>
      <c r="AZ15" s="297" t="s">
        <v>16</v>
      </c>
      <c r="BA15" s="297"/>
      <c r="BB15" s="297"/>
      <c r="BC15" s="473"/>
    </row>
    <row r="16" spans="1:63" ht="20.100000000000001" customHeight="1">
      <c r="A16" s="344"/>
      <c r="B16" s="48" t="s">
        <v>17</v>
      </c>
      <c r="C16" s="512"/>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4"/>
    </row>
    <row r="17" spans="1:55" ht="20.100000000000001" customHeight="1">
      <c r="A17" s="344"/>
      <c r="B17" s="184" t="s">
        <v>18</v>
      </c>
      <c r="C17" s="515"/>
      <c r="D17" s="516"/>
      <c r="E17" s="516"/>
      <c r="F17" s="516"/>
      <c r="G17" s="516"/>
      <c r="H17" s="516"/>
      <c r="I17" s="516"/>
      <c r="J17" s="516"/>
      <c r="K17" s="516"/>
      <c r="L17" s="516"/>
      <c r="M17" s="516"/>
      <c r="N17" s="516"/>
      <c r="O17" s="516"/>
      <c r="P17" s="516"/>
      <c r="Q17" s="516"/>
      <c r="R17" s="516"/>
      <c r="S17" s="516"/>
      <c r="T17" s="516"/>
      <c r="U17" s="516"/>
      <c r="V17" s="516"/>
      <c r="W17" s="517"/>
      <c r="X17" s="244" t="s">
        <v>19</v>
      </c>
      <c r="Y17" s="245"/>
      <c r="Z17" s="245"/>
      <c r="AA17" s="245"/>
      <c r="AB17" s="245"/>
      <c r="AC17" s="245"/>
      <c r="AD17" s="245"/>
      <c r="AE17" s="246"/>
      <c r="AF17" s="515"/>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8"/>
    </row>
    <row r="18" spans="1:55" ht="20.100000000000001" customHeight="1">
      <c r="A18" s="344"/>
      <c r="B18" s="275" t="s">
        <v>20</v>
      </c>
      <c r="C18" s="449"/>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c r="BC18" s="451"/>
    </row>
    <row r="19" spans="1:55" ht="20.100000000000001" customHeight="1">
      <c r="A19" s="344"/>
      <c r="B19" s="276"/>
      <c r="C19" s="452"/>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3"/>
      <c r="BC19" s="454"/>
    </row>
    <row r="20" spans="1:55" ht="20.100000000000001" customHeight="1">
      <c r="A20" s="344"/>
      <c r="B20" s="276"/>
      <c r="C20" s="452"/>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4"/>
    </row>
    <row r="21" spans="1:55" ht="20.100000000000001" customHeight="1">
      <c r="A21" s="344"/>
      <c r="B21" s="276"/>
      <c r="C21" s="452"/>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4"/>
    </row>
    <row r="22" spans="1:55" ht="20.100000000000001" customHeight="1">
      <c r="A22" s="344"/>
      <c r="B22" s="276"/>
      <c r="C22" s="452"/>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4"/>
    </row>
    <row r="23" spans="1:55" ht="20.100000000000001" customHeight="1">
      <c r="A23" s="344"/>
      <c r="B23" s="276"/>
      <c r="C23" s="452"/>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4"/>
    </row>
    <row r="24" spans="1:55" ht="20.100000000000001" customHeight="1">
      <c r="A24" s="344"/>
      <c r="B24" s="276"/>
      <c r="C24" s="452"/>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4"/>
    </row>
    <row r="25" spans="1:55" ht="20.100000000000001" customHeight="1">
      <c r="A25" s="344"/>
      <c r="B25" s="276"/>
      <c r="C25" s="452"/>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4"/>
    </row>
    <row r="26" spans="1:55" ht="20.100000000000001" customHeight="1" thickBot="1">
      <c r="A26" s="345"/>
      <c r="B26" s="458"/>
      <c r="C26" s="455"/>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7"/>
    </row>
    <row r="27" spans="1:55" ht="32.25" customHeight="1" thickBot="1">
      <c r="A27" s="386" t="s">
        <v>21</v>
      </c>
      <c r="B27" s="387"/>
      <c r="C27" s="388">
        <f>C4</f>
        <v>0</v>
      </c>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90"/>
    </row>
    <row r="28" spans="1:55" ht="30" customHeight="1">
      <c r="A28" s="459" t="s">
        <v>22</v>
      </c>
      <c r="B28" s="106" t="s">
        <v>23</v>
      </c>
      <c r="C28" s="462"/>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4"/>
    </row>
    <row r="29" spans="1:55" ht="18.95" customHeight="1">
      <c r="A29" s="460"/>
      <c r="B29" s="465" t="s">
        <v>24</v>
      </c>
      <c r="C29" s="475" t="s">
        <v>250</v>
      </c>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212"/>
    </row>
    <row r="30" spans="1:55" ht="13.5">
      <c r="A30" s="460"/>
      <c r="B30" s="465"/>
      <c r="C30" s="477"/>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213"/>
    </row>
    <row r="31" spans="1:55" ht="18.95" customHeight="1">
      <c r="A31" s="460"/>
      <c r="B31" s="465"/>
      <c r="C31" s="479"/>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1"/>
    </row>
    <row r="32" spans="1:55" ht="18.95" customHeight="1">
      <c r="A32" s="460"/>
      <c r="B32" s="465"/>
      <c r="C32" s="479"/>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1"/>
    </row>
    <row r="33" spans="1:59" ht="18.95" customHeight="1">
      <c r="A33" s="460"/>
      <c r="B33" s="465"/>
      <c r="C33" s="479"/>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1"/>
    </row>
    <row r="34" spans="1:59" ht="18.95" customHeight="1">
      <c r="A34" s="460"/>
      <c r="B34" s="465"/>
      <c r="C34" s="479"/>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1"/>
    </row>
    <row r="35" spans="1:59" ht="18.95" customHeight="1">
      <c r="A35" s="460"/>
      <c r="B35" s="465"/>
      <c r="C35" s="479"/>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1"/>
    </row>
    <row r="36" spans="1:59" ht="18.95" customHeight="1">
      <c r="A36" s="460"/>
      <c r="B36" s="466"/>
      <c r="C36" s="482"/>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3"/>
      <c r="BA36" s="483"/>
      <c r="BB36" s="483"/>
      <c r="BC36" s="484"/>
    </row>
    <row r="37" spans="1:59" ht="20.100000000000001" customHeight="1">
      <c r="A37" s="460"/>
      <c r="B37" s="420" t="s">
        <v>25</v>
      </c>
      <c r="C37" s="470" t="s">
        <v>26</v>
      </c>
      <c r="D37" s="471"/>
      <c r="E37" s="471"/>
      <c r="F37" s="471"/>
      <c r="G37" s="431"/>
      <c r="H37" s="431"/>
      <c r="I37" s="431"/>
      <c r="J37" s="431"/>
      <c r="K37" s="104" t="s">
        <v>27</v>
      </c>
      <c r="L37" s="104"/>
      <c r="M37" s="431"/>
      <c r="N37" s="431"/>
      <c r="O37" s="431"/>
      <c r="P37" s="431"/>
      <c r="Q37" s="104" t="s">
        <v>28</v>
      </c>
      <c r="R37" s="104"/>
      <c r="S37" s="192" t="s">
        <v>29</v>
      </c>
      <c r="T37" s="192"/>
      <c r="U37" s="431"/>
      <c r="V37" s="431"/>
      <c r="W37" s="431"/>
      <c r="X37" s="431"/>
      <c r="Y37" s="104" t="s">
        <v>27</v>
      </c>
      <c r="Z37" s="104"/>
      <c r="AA37" s="431"/>
      <c r="AB37" s="431"/>
      <c r="AC37" s="431"/>
      <c r="AD37" s="431"/>
      <c r="AE37" s="104" t="s">
        <v>28</v>
      </c>
      <c r="AF37" s="104"/>
      <c r="AG37" s="201"/>
      <c r="AH37" s="201"/>
      <c r="AI37" s="201"/>
      <c r="AJ37" s="201"/>
      <c r="AK37" s="201"/>
      <c r="AL37" s="201"/>
      <c r="AM37" s="113" t="s">
        <v>30</v>
      </c>
      <c r="AN37" s="474"/>
      <c r="AO37" s="474"/>
      <c r="AP37" s="114" t="s">
        <v>31</v>
      </c>
      <c r="AQ37" s="115"/>
      <c r="AR37" s="467" t="s">
        <v>32</v>
      </c>
      <c r="AS37" s="467"/>
      <c r="AT37" s="467"/>
      <c r="AU37" s="467"/>
      <c r="AV37" s="467"/>
      <c r="AW37" s="467"/>
      <c r="AX37" s="467"/>
      <c r="AY37" s="467"/>
      <c r="AZ37" s="467"/>
      <c r="BA37" s="467"/>
      <c r="BB37" s="467"/>
      <c r="BC37" s="468"/>
      <c r="BD37" s="2"/>
      <c r="BG37" s="49"/>
    </row>
    <row r="38" spans="1:59" ht="20.100000000000001" customHeight="1">
      <c r="A38" s="460"/>
      <c r="B38" s="421"/>
      <c r="C38" s="472" t="s">
        <v>33</v>
      </c>
      <c r="D38" s="382"/>
      <c r="E38" s="382"/>
      <c r="F38" s="382"/>
      <c r="G38" s="469"/>
      <c r="H38" s="469"/>
      <c r="I38" s="469"/>
      <c r="J38" s="469"/>
      <c r="K38" s="111" t="s">
        <v>27</v>
      </c>
      <c r="L38" s="111"/>
      <c r="M38" s="469"/>
      <c r="N38" s="469"/>
      <c r="O38" s="469"/>
      <c r="P38" s="469"/>
      <c r="Q38" s="111" t="s">
        <v>28</v>
      </c>
      <c r="R38" s="111"/>
      <c r="S38" s="188" t="s">
        <v>29</v>
      </c>
      <c r="T38" s="188"/>
      <c r="U38" s="469"/>
      <c r="V38" s="469"/>
      <c r="W38" s="469"/>
      <c r="X38" s="469"/>
      <c r="Y38" s="111" t="s">
        <v>27</v>
      </c>
      <c r="Z38" s="111"/>
      <c r="AA38" s="469"/>
      <c r="AB38" s="469"/>
      <c r="AC38" s="469"/>
      <c r="AD38" s="469"/>
      <c r="AE38" s="111" t="s">
        <v>28</v>
      </c>
      <c r="AF38" s="111"/>
      <c r="AG38" s="202"/>
      <c r="AH38" s="202"/>
      <c r="AI38" s="202"/>
      <c r="AJ38" s="202"/>
      <c r="AK38" s="112"/>
      <c r="AL38" s="112"/>
      <c r="AM38" s="116"/>
      <c r="AN38" s="119" t="s">
        <v>34</v>
      </c>
      <c r="AO38" s="117"/>
      <c r="AP38" s="117"/>
      <c r="AQ38" s="117"/>
      <c r="AR38" s="117"/>
      <c r="AS38" s="117"/>
      <c r="AT38" s="117"/>
      <c r="AU38" s="117"/>
      <c r="AV38" s="117"/>
      <c r="AW38" s="117"/>
      <c r="AX38" s="117"/>
      <c r="AY38" s="117"/>
      <c r="AZ38" s="117"/>
      <c r="BA38" s="117"/>
      <c r="BB38" s="117"/>
      <c r="BC38" s="118"/>
      <c r="BD38" s="2"/>
      <c r="BG38" s="49"/>
    </row>
    <row r="39" spans="1:59" ht="58.5" customHeight="1">
      <c r="A39" s="460"/>
      <c r="B39" s="421"/>
      <c r="C39" s="440" t="s">
        <v>255</v>
      </c>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2"/>
      <c r="BD39" s="2"/>
      <c r="BG39" s="49"/>
    </row>
    <row r="40" spans="1:59" ht="40.5" customHeight="1">
      <c r="A40" s="460"/>
      <c r="B40" s="422"/>
      <c r="C40" s="443"/>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5"/>
      <c r="BD40" s="2"/>
      <c r="BG40" s="49"/>
    </row>
    <row r="41" spans="1:59" ht="20.100000000000001" customHeight="1">
      <c r="A41" s="460"/>
      <c r="B41" s="420" t="s">
        <v>35</v>
      </c>
      <c r="C41" s="432" t="s">
        <v>30</v>
      </c>
      <c r="D41" s="433"/>
      <c r="E41" s="434"/>
      <c r="F41" s="434"/>
      <c r="G41" s="434"/>
      <c r="H41" s="297" t="s">
        <v>31</v>
      </c>
      <c r="I41" s="297"/>
      <c r="J41" s="300" t="s">
        <v>36</v>
      </c>
      <c r="K41" s="300"/>
      <c r="L41" s="300"/>
      <c r="M41" s="300"/>
      <c r="N41" s="44"/>
      <c r="O41" s="44"/>
      <c r="P41" s="44"/>
      <c r="Q41" s="44"/>
      <c r="R41" s="44"/>
      <c r="S41" s="44"/>
      <c r="T41" s="203" t="s">
        <v>37</v>
      </c>
      <c r="U41" s="44"/>
      <c r="V41" s="44"/>
      <c r="W41" s="44"/>
      <c r="X41" s="44"/>
      <c r="Y41" s="44"/>
      <c r="Z41" s="44"/>
      <c r="AA41" s="44"/>
      <c r="AB41" s="44"/>
      <c r="AC41" s="44"/>
      <c r="AD41" s="44"/>
      <c r="AE41" s="44"/>
      <c r="AF41" s="44"/>
      <c r="AG41" s="44"/>
      <c r="AH41" s="44"/>
      <c r="AI41" s="44"/>
      <c r="AJ41" s="44"/>
      <c r="AK41" s="44"/>
      <c r="AL41" s="44"/>
      <c r="AM41" s="50" t="s">
        <v>30</v>
      </c>
      <c r="AN41" s="297"/>
      <c r="AO41" s="297"/>
      <c r="AP41" s="51" t="s">
        <v>31</v>
      </c>
      <c r="AQ41" s="214"/>
      <c r="AR41" s="435" t="s">
        <v>32</v>
      </c>
      <c r="AS41" s="435"/>
      <c r="AT41" s="435"/>
      <c r="AU41" s="435"/>
      <c r="AV41" s="435"/>
      <c r="AW41" s="435"/>
      <c r="AX41" s="435"/>
      <c r="AY41" s="435"/>
      <c r="AZ41" s="435"/>
      <c r="BA41" s="435"/>
      <c r="BB41" s="435"/>
      <c r="BC41" s="436"/>
      <c r="BG41" s="49"/>
    </row>
    <row r="42" spans="1:59" ht="20.100000000000001" customHeight="1">
      <c r="A42" s="460"/>
      <c r="B42" s="422"/>
      <c r="C42" s="437" t="s">
        <v>38</v>
      </c>
      <c r="D42" s="438"/>
      <c r="E42" s="438"/>
      <c r="F42" s="438"/>
      <c r="G42" s="439"/>
      <c r="H42" s="185" t="s">
        <v>39</v>
      </c>
      <c r="I42" s="297"/>
      <c r="J42" s="297"/>
      <c r="K42" s="185" t="s">
        <v>40</v>
      </c>
      <c r="L42" s="300" t="s">
        <v>41</v>
      </c>
      <c r="M42" s="300"/>
      <c r="N42" s="300"/>
      <c r="O42" s="300"/>
      <c r="P42" s="300"/>
      <c r="Q42" s="185" t="s">
        <v>39</v>
      </c>
      <c r="R42" s="297"/>
      <c r="S42" s="297"/>
      <c r="T42" s="185" t="s">
        <v>40</v>
      </c>
      <c r="U42" s="300" t="s">
        <v>42</v>
      </c>
      <c r="V42" s="300"/>
      <c r="W42" s="300"/>
      <c r="X42" s="300"/>
      <c r="Y42" s="300"/>
      <c r="Z42" s="185" t="s">
        <v>39</v>
      </c>
      <c r="AA42" s="297"/>
      <c r="AB42" s="297"/>
      <c r="AC42" s="185" t="s">
        <v>40</v>
      </c>
      <c r="AD42" s="297" t="s">
        <v>43</v>
      </c>
      <c r="AE42" s="297"/>
      <c r="AF42" s="297"/>
      <c r="AG42" s="297"/>
      <c r="AH42" s="29" t="s">
        <v>44</v>
      </c>
      <c r="AI42" s="29"/>
      <c r="AJ42" s="29"/>
      <c r="AK42" s="29"/>
      <c r="AL42" s="29" t="s">
        <v>45</v>
      </c>
      <c r="AM42" s="229"/>
      <c r="AN42" s="229"/>
      <c r="AO42" s="229"/>
      <c r="AP42" s="229"/>
      <c r="AQ42" s="229"/>
      <c r="AR42" s="229"/>
      <c r="AS42" s="229"/>
      <c r="AT42" s="229"/>
      <c r="AU42" s="229"/>
      <c r="AV42" s="229"/>
      <c r="AW42" s="229"/>
      <c r="AX42" s="229"/>
      <c r="AY42" s="229"/>
      <c r="AZ42" s="229"/>
      <c r="BA42" s="229"/>
      <c r="BB42" s="229"/>
      <c r="BC42" s="30" t="s">
        <v>46</v>
      </c>
      <c r="BG42" s="49"/>
    </row>
    <row r="43" spans="1:59" ht="20.100000000000001" customHeight="1">
      <c r="A43" s="460"/>
      <c r="B43" s="420" t="s">
        <v>47</v>
      </c>
      <c r="C43" s="423" t="s">
        <v>48</v>
      </c>
      <c r="D43" s="424"/>
      <c r="E43" s="424"/>
      <c r="F43" s="424"/>
      <c r="G43" s="424"/>
      <c r="H43" s="424"/>
      <c r="I43" s="425"/>
      <c r="J43" s="423" t="s">
        <v>49</v>
      </c>
      <c r="K43" s="424"/>
      <c r="L43" s="424"/>
      <c r="M43" s="424"/>
      <c r="N43" s="424"/>
      <c r="O43" s="424"/>
      <c r="P43" s="424"/>
      <c r="Q43" s="424"/>
      <c r="R43" s="424"/>
      <c r="S43" s="425"/>
      <c r="T43" s="423" t="s">
        <v>50</v>
      </c>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6"/>
      <c r="BG43" s="49"/>
    </row>
    <row r="44" spans="1:59" ht="24.95" customHeight="1">
      <c r="A44" s="460"/>
      <c r="B44" s="421"/>
      <c r="C44" s="405" t="s">
        <v>51</v>
      </c>
      <c r="D44" s="406"/>
      <c r="E44" s="406"/>
      <c r="F44" s="406"/>
      <c r="G44" s="406"/>
      <c r="H44" s="406"/>
      <c r="I44" s="407"/>
      <c r="J44" s="427"/>
      <c r="K44" s="428"/>
      <c r="L44" s="428"/>
      <c r="M44" s="428"/>
      <c r="N44" s="428"/>
      <c r="O44" s="428"/>
      <c r="P44" s="428"/>
      <c r="Q44" s="428"/>
      <c r="R44" s="428"/>
      <c r="S44" s="429"/>
      <c r="T44" s="393"/>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430"/>
      <c r="BG44" s="49"/>
    </row>
    <row r="45" spans="1:59" ht="24.95" customHeight="1">
      <c r="A45" s="460"/>
      <c r="B45" s="421"/>
      <c r="C45" s="405" t="s">
        <v>51</v>
      </c>
      <c r="D45" s="406"/>
      <c r="E45" s="406"/>
      <c r="F45" s="406"/>
      <c r="G45" s="406"/>
      <c r="H45" s="406"/>
      <c r="I45" s="407"/>
      <c r="J45" s="417"/>
      <c r="K45" s="418"/>
      <c r="L45" s="418"/>
      <c r="M45" s="418"/>
      <c r="N45" s="418"/>
      <c r="O45" s="418"/>
      <c r="P45" s="418"/>
      <c r="Q45" s="418"/>
      <c r="R45" s="418"/>
      <c r="S45" s="419"/>
      <c r="T45" s="381"/>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416"/>
      <c r="BG45" s="49"/>
    </row>
    <row r="46" spans="1:59" ht="24.95" customHeight="1">
      <c r="A46" s="460"/>
      <c r="B46" s="421"/>
      <c r="C46" s="405" t="s">
        <v>51</v>
      </c>
      <c r="D46" s="406"/>
      <c r="E46" s="406"/>
      <c r="F46" s="406"/>
      <c r="G46" s="406"/>
      <c r="H46" s="406"/>
      <c r="I46" s="407"/>
      <c r="J46" s="417"/>
      <c r="K46" s="418"/>
      <c r="L46" s="418"/>
      <c r="M46" s="418"/>
      <c r="N46" s="418"/>
      <c r="O46" s="418"/>
      <c r="P46" s="418"/>
      <c r="Q46" s="418"/>
      <c r="R46" s="418"/>
      <c r="S46" s="419"/>
      <c r="T46" s="381"/>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416"/>
      <c r="BG46" s="49"/>
    </row>
    <row r="47" spans="1:59" ht="24.95" customHeight="1">
      <c r="A47" s="460"/>
      <c r="B47" s="421"/>
      <c r="C47" s="405" t="s">
        <v>51</v>
      </c>
      <c r="D47" s="406"/>
      <c r="E47" s="406"/>
      <c r="F47" s="406"/>
      <c r="G47" s="406"/>
      <c r="H47" s="406"/>
      <c r="I47" s="407"/>
      <c r="J47" s="417"/>
      <c r="K47" s="418"/>
      <c r="L47" s="418"/>
      <c r="M47" s="418"/>
      <c r="N47" s="418"/>
      <c r="O47" s="418"/>
      <c r="P47" s="418"/>
      <c r="Q47" s="418"/>
      <c r="R47" s="418"/>
      <c r="S47" s="419"/>
      <c r="T47" s="381"/>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416"/>
      <c r="BG47" s="49"/>
    </row>
    <row r="48" spans="1:59" ht="24.95" customHeight="1">
      <c r="A48" s="460"/>
      <c r="B48" s="421"/>
      <c r="C48" s="405" t="s">
        <v>51</v>
      </c>
      <c r="D48" s="406"/>
      <c r="E48" s="406"/>
      <c r="F48" s="406"/>
      <c r="G48" s="406"/>
      <c r="H48" s="406"/>
      <c r="I48" s="407"/>
      <c r="J48" s="417"/>
      <c r="K48" s="418"/>
      <c r="L48" s="418"/>
      <c r="M48" s="418"/>
      <c r="N48" s="418"/>
      <c r="O48" s="418"/>
      <c r="P48" s="418"/>
      <c r="Q48" s="418"/>
      <c r="R48" s="418"/>
      <c r="S48" s="419"/>
      <c r="T48" s="381"/>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416"/>
      <c r="BG48" s="49"/>
    </row>
    <row r="49" spans="1:59" ht="24.95" customHeight="1">
      <c r="A49" s="460"/>
      <c r="B49" s="421"/>
      <c r="C49" s="405" t="s">
        <v>51</v>
      </c>
      <c r="D49" s="406"/>
      <c r="E49" s="406"/>
      <c r="F49" s="406"/>
      <c r="G49" s="406"/>
      <c r="H49" s="406"/>
      <c r="I49" s="407"/>
      <c r="J49" s="417"/>
      <c r="K49" s="418"/>
      <c r="L49" s="418"/>
      <c r="M49" s="418"/>
      <c r="N49" s="418"/>
      <c r="O49" s="418"/>
      <c r="P49" s="418"/>
      <c r="Q49" s="418"/>
      <c r="R49" s="418"/>
      <c r="S49" s="419"/>
      <c r="T49" s="381"/>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416"/>
      <c r="BG49" s="49"/>
    </row>
    <row r="50" spans="1:59" ht="24.95" customHeight="1">
      <c r="A50" s="460"/>
      <c r="B50" s="421"/>
      <c r="C50" s="405" t="s">
        <v>51</v>
      </c>
      <c r="D50" s="406"/>
      <c r="E50" s="406"/>
      <c r="F50" s="406"/>
      <c r="G50" s="406"/>
      <c r="H50" s="406"/>
      <c r="I50" s="407"/>
      <c r="J50" s="417"/>
      <c r="K50" s="418"/>
      <c r="L50" s="418"/>
      <c r="M50" s="418"/>
      <c r="N50" s="418"/>
      <c r="O50" s="418"/>
      <c r="P50" s="418"/>
      <c r="Q50" s="418"/>
      <c r="R50" s="418"/>
      <c r="S50" s="419"/>
      <c r="T50" s="381"/>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416"/>
      <c r="BG50" s="49"/>
    </row>
    <row r="51" spans="1:59" ht="24.95" customHeight="1">
      <c r="A51" s="460"/>
      <c r="B51" s="421"/>
      <c r="C51" s="405" t="s">
        <v>51</v>
      </c>
      <c r="D51" s="406"/>
      <c r="E51" s="406"/>
      <c r="F51" s="406"/>
      <c r="G51" s="406"/>
      <c r="H51" s="406"/>
      <c r="I51" s="407"/>
      <c r="J51" s="417"/>
      <c r="K51" s="418"/>
      <c r="L51" s="418"/>
      <c r="M51" s="418"/>
      <c r="N51" s="418"/>
      <c r="O51" s="418"/>
      <c r="P51" s="418"/>
      <c r="Q51" s="418"/>
      <c r="R51" s="418"/>
      <c r="S51" s="419"/>
      <c r="T51" s="381"/>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416"/>
      <c r="BG51" s="49"/>
    </row>
    <row r="52" spans="1:59" ht="24.95" customHeight="1">
      <c r="A52" s="460"/>
      <c r="B52" s="421"/>
      <c r="C52" s="405" t="s">
        <v>51</v>
      </c>
      <c r="D52" s="406"/>
      <c r="E52" s="406"/>
      <c r="F52" s="406"/>
      <c r="G52" s="406"/>
      <c r="H52" s="406"/>
      <c r="I52" s="407"/>
      <c r="J52" s="417"/>
      <c r="K52" s="418"/>
      <c r="L52" s="418"/>
      <c r="M52" s="418"/>
      <c r="N52" s="418"/>
      <c r="O52" s="418"/>
      <c r="P52" s="418"/>
      <c r="Q52" s="418"/>
      <c r="R52" s="418"/>
      <c r="S52" s="419"/>
      <c r="T52" s="381"/>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416"/>
      <c r="BG52" s="49"/>
    </row>
    <row r="53" spans="1:59" ht="24.95" customHeight="1">
      <c r="A53" s="460"/>
      <c r="B53" s="421"/>
      <c r="C53" s="405" t="s">
        <v>51</v>
      </c>
      <c r="D53" s="406"/>
      <c r="E53" s="406"/>
      <c r="F53" s="406"/>
      <c r="G53" s="406"/>
      <c r="H53" s="406"/>
      <c r="I53" s="407"/>
      <c r="J53" s="417"/>
      <c r="K53" s="418"/>
      <c r="L53" s="418"/>
      <c r="M53" s="418"/>
      <c r="N53" s="418"/>
      <c r="O53" s="418"/>
      <c r="P53" s="418"/>
      <c r="Q53" s="418"/>
      <c r="R53" s="418"/>
      <c r="S53" s="419"/>
      <c r="T53" s="381"/>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416"/>
      <c r="BG53" s="49"/>
    </row>
    <row r="54" spans="1:59" ht="24.95" customHeight="1">
      <c r="A54" s="460"/>
      <c r="B54" s="422"/>
      <c r="C54" s="405" t="s">
        <v>51</v>
      </c>
      <c r="D54" s="406"/>
      <c r="E54" s="406"/>
      <c r="F54" s="406"/>
      <c r="G54" s="406"/>
      <c r="H54" s="406"/>
      <c r="I54" s="407"/>
      <c r="J54" s="408"/>
      <c r="K54" s="409"/>
      <c r="L54" s="409"/>
      <c r="M54" s="409"/>
      <c r="N54" s="409"/>
      <c r="O54" s="409"/>
      <c r="P54" s="409"/>
      <c r="Q54" s="409"/>
      <c r="R54" s="409"/>
      <c r="S54" s="410"/>
      <c r="T54" s="411"/>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3"/>
      <c r="BG54" s="49"/>
    </row>
    <row r="55" spans="1:59" ht="20.100000000000001" customHeight="1">
      <c r="A55" s="460"/>
      <c r="B55" s="164" t="s">
        <v>52</v>
      </c>
      <c r="C55" s="400"/>
      <c r="D55" s="401"/>
      <c r="E55" s="401"/>
      <c r="F55" s="401"/>
      <c r="G55" s="401"/>
      <c r="H55" s="401"/>
      <c r="I55" s="401"/>
      <c r="J55" s="401"/>
      <c r="K55" s="401"/>
      <c r="L55" s="401"/>
      <c r="M55" s="402" t="s">
        <v>53</v>
      </c>
      <c r="N55" s="402"/>
      <c r="O55" s="402"/>
      <c r="P55" s="401"/>
      <c r="Q55" s="401"/>
      <c r="R55" s="401"/>
      <c r="S55" s="401"/>
      <c r="T55" s="403"/>
      <c r="U55" s="403"/>
      <c r="V55" s="403"/>
      <c r="W55" s="403"/>
      <c r="X55" s="403"/>
      <c r="Y55" s="403"/>
      <c r="Z55" s="404" t="s">
        <v>54</v>
      </c>
      <c r="AA55" s="404"/>
      <c r="AB55" s="404"/>
      <c r="AC55" s="404"/>
      <c r="AD55" s="404"/>
      <c r="AE55" s="414"/>
      <c r="AF55" s="414"/>
      <c r="AG55" s="414"/>
      <c r="AH55" s="404" t="s">
        <v>55</v>
      </c>
      <c r="AI55" s="404"/>
      <c r="AJ55" s="404"/>
      <c r="AK55" s="404"/>
      <c r="AL55" s="404"/>
      <c r="AM55" s="404"/>
      <c r="AN55" s="404"/>
      <c r="AO55" s="404"/>
      <c r="AP55" s="404"/>
      <c r="AQ55" s="404"/>
      <c r="AR55" s="404"/>
      <c r="AS55" s="404"/>
      <c r="AT55" s="404"/>
      <c r="AU55" s="404"/>
      <c r="AV55" s="404"/>
      <c r="AW55" s="404"/>
      <c r="AX55" s="404"/>
      <c r="AY55" s="404"/>
      <c r="AZ55" s="404"/>
      <c r="BA55" s="404"/>
      <c r="BB55" s="404"/>
      <c r="BC55" s="415"/>
    </row>
    <row r="56" spans="1:59" ht="20.100000000000001" customHeight="1">
      <c r="A56" s="460"/>
      <c r="B56" s="165" t="s">
        <v>56</v>
      </c>
      <c r="C56" s="397"/>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9"/>
    </row>
    <row r="57" spans="1:59" ht="21.95" customHeight="1">
      <c r="A57" s="460"/>
      <c r="B57" s="166" t="s">
        <v>57</v>
      </c>
      <c r="C57" s="397"/>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9"/>
    </row>
    <row r="58" spans="1:59" ht="21.95" customHeight="1" thickBot="1">
      <c r="A58" s="461"/>
      <c r="B58" s="167" t="s">
        <v>58</v>
      </c>
      <c r="C58" s="383"/>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5"/>
    </row>
    <row r="59" spans="1:59" ht="36.75" customHeight="1" thickBot="1">
      <c r="A59" s="386" t="s">
        <v>21</v>
      </c>
      <c r="B59" s="387"/>
      <c r="C59" s="388">
        <f>C4</f>
        <v>0</v>
      </c>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89"/>
      <c r="AZ59" s="389"/>
      <c r="BA59" s="389"/>
      <c r="BB59" s="389"/>
      <c r="BC59" s="390"/>
    </row>
    <row r="60" spans="1:59" ht="20.100000000000001" customHeight="1">
      <c r="A60" s="343" t="s">
        <v>59</v>
      </c>
      <c r="B60" s="52" t="s">
        <v>60</v>
      </c>
      <c r="C60" s="53" t="s">
        <v>39</v>
      </c>
      <c r="D60" s="391"/>
      <c r="E60" s="391"/>
      <c r="F60" s="55" t="s">
        <v>31</v>
      </c>
      <c r="G60" s="392" t="s">
        <v>62</v>
      </c>
      <c r="H60" s="392"/>
      <c r="I60" s="392"/>
      <c r="J60" s="392"/>
      <c r="K60" s="392"/>
      <c r="L60" s="392"/>
      <c r="M60" s="55" t="s">
        <v>30</v>
      </c>
      <c r="N60" s="391"/>
      <c r="O60" s="391"/>
      <c r="P60" s="55" t="s">
        <v>31</v>
      </c>
      <c r="Q60" s="392" t="s">
        <v>63</v>
      </c>
      <c r="R60" s="392"/>
      <c r="S60" s="392"/>
      <c r="T60" s="392"/>
      <c r="U60" s="392"/>
      <c r="V60" s="392"/>
      <c r="W60" s="392"/>
      <c r="X60" s="392"/>
      <c r="Y60" s="54" t="s">
        <v>30</v>
      </c>
      <c r="Z60" s="391"/>
      <c r="AA60" s="391"/>
      <c r="AB60" s="55" t="s">
        <v>31</v>
      </c>
      <c r="AC60" s="392" t="s">
        <v>64</v>
      </c>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2"/>
      <c r="AZ60" s="392"/>
      <c r="BA60" s="392"/>
      <c r="BB60" s="392"/>
      <c r="BC60" s="395"/>
    </row>
    <row r="61" spans="1:59" ht="20.100000000000001" customHeight="1">
      <c r="A61" s="344"/>
      <c r="B61" s="276"/>
      <c r="C61" s="37"/>
      <c r="D61" s="181"/>
      <c r="E61" s="181"/>
      <c r="F61" s="57"/>
      <c r="G61" s="379"/>
      <c r="H61" s="379"/>
      <c r="I61" s="379"/>
      <c r="J61" s="379"/>
      <c r="K61" s="379"/>
      <c r="L61" s="379"/>
      <c r="M61" s="379"/>
      <c r="N61" s="379"/>
      <c r="O61" s="379"/>
      <c r="P61" s="57" t="s">
        <v>30</v>
      </c>
      <c r="Q61" s="380"/>
      <c r="R61" s="380"/>
      <c r="S61" s="57" t="s">
        <v>31</v>
      </c>
      <c r="T61" s="379" t="s">
        <v>65</v>
      </c>
      <c r="U61" s="379"/>
      <c r="V61" s="379"/>
      <c r="W61" s="379"/>
      <c r="X61" s="379"/>
      <c r="Y61" s="379"/>
      <c r="Z61" s="379"/>
      <c r="AA61" s="379"/>
      <c r="AB61" s="379"/>
      <c r="AC61" s="379"/>
      <c r="AD61" s="379"/>
      <c r="AE61" s="379"/>
      <c r="AF61" s="379"/>
      <c r="AG61" s="379"/>
      <c r="AH61" s="57" t="s">
        <v>30</v>
      </c>
      <c r="AI61" s="380"/>
      <c r="AJ61" s="380"/>
      <c r="AK61" s="57" t="s">
        <v>31</v>
      </c>
      <c r="AL61" s="379" t="s">
        <v>66</v>
      </c>
      <c r="AM61" s="379"/>
      <c r="AN61" s="379"/>
      <c r="AO61" s="379"/>
      <c r="AP61" s="379"/>
      <c r="AQ61" s="379"/>
      <c r="AR61" s="379"/>
      <c r="AS61" s="379"/>
      <c r="AT61" s="379"/>
      <c r="AU61" s="379"/>
      <c r="AV61" s="379"/>
      <c r="AW61" s="379"/>
      <c r="AX61" s="379"/>
      <c r="AY61" s="379"/>
      <c r="AZ61" s="379"/>
      <c r="BA61" s="379"/>
      <c r="BB61" s="379"/>
      <c r="BC61" s="396"/>
    </row>
    <row r="62" spans="1:59" ht="20.25" customHeight="1">
      <c r="A62" s="344"/>
      <c r="B62" s="361"/>
      <c r="C62" s="35" t="s">
        <v>30</v>
      </c>
      <c r="D62" s="326"/>
      <c r="E62" s="326"/>
      <c r="F62" s="36" t="s">
        <v>40</v>
      </c>
      <c r="G62" s="95" t="s">
        <v>67</v>
      </c>
      <c r="H62" s="95"/>
      <c r="I62" s="95"/>
      <c r="J62" s="95"/>
      <c r="K62" s="95"/>
      <c r="L62" s="95"/>
      <c r="M62" s="95"/>
      <c r="N62" s="95"/>
      <c r="O62" s="95"/>
      <c r="P62" s="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6"/>
    </row>
    <row r="63" spans="1:59" ht="20.100000000000001" customHeight="1">
      <c r="A63" s="344"/>
      <c r="B63" s="187" t="s">
        <v>68</v>
      </c>
      <c r="C63" s="393" t="s">
        <v>69</v>
      </c>
      <c r="D63" s="349"/>
      <c r="E63" s="349"/>
      <c r="F63" s="349"/>
      <c r="G63" s="394" t="s">
        <v>70</v>
      </c>
      <c r="H63" s="394"/>
      <c r="I63" s="57" t="s">
        <v>30</v>
      </c>
      <c r="J63" s="349"/>
      <c r="K63" s="349"/>
      <c r="L63" s="57" t="s">
        <v>31</v>
      </c>
      <c r="M63" s="373" t="s">
        <v>71</v>
      </c>
      <c r="N63" s="373"/>
      <c r="O63" s="373"/>
      <c r="P63" s="373"/>
      <c r="Q63" s="373"/>
      <c r="R63" s="373"/>
      <c r="S63" s="373"/>
      <c r="T63" s="57" t="s">
        <v>30</v>
      </c>
      <c r="U63" s="349"/>
      <c r="V63" s="349"/>
      <c r="W63" s="57" t="s">
        <v>31</v>
      </c>
      <c r="X63" s="373" t="s">
        <v>72</v>
      </c>
      <c r="Y63" s="373"/>
      <c r="Z63" s="373"/>
      <c r="AA63" s="373"/>
      <c r="AB63" s="373"/>
      <c r="AC63" s="373"/>
      <c r="AD63" s="196" t="s">
        <v>39</v>
      </c>
      <c r="AE63" s="349"/>
      <c r="AF63" s="349"/>
      <c r="AG63" s="196" t="s">
        <v>40</v>
      </c>
      <c r="AH63" s="373" t="s">
        <v>73</v>
      </c>
      <c r="AI63" s="373"/>
      <c r="AJ63" s="373"/>
      <c r="AK63" s="373"/>
      <c r="AL63" s="373"/>
      <c r="AM63" s="373"/>
      <c r="AN63" s="373"/>
      <c r="AO63" s="196" t="s">
        <v>39</v>
      </c>
      <c r="AP63" s="349"/>
      <c r="AQ63" s="349"/>
      <c r="AR63" s="196" t="s">
        <v>40</v>
      </c>
      <c r="AS63" s="373" t="s">
        <v>74</v>
      </c>
      <c r="AT63" s="373"/>
      <c r="AU63" s="373"/>
      <c r="AV63" s="373"/>
      <c r="AW63" s="373"/>
      <c r="AX63" s="373"/>
      <c r="AY63" s="373"/>
      <c r="AZ63" s="373"/>
      <c r="BA63" s="373"/>
      <c r="BB63" s="373"/>
      <c r="BC63" s="378"/>
    </row>
    <row r="64" spans="1:59" ht="20.100000000000001" customHeight="1">
      <c r="A64" s="344"/>
      <c r="B64" s="58"/>
      <c r="C64" s="381" t="s">
        <v>75</v>
      </c>
      <c r="D64" s="315"/>
      <c r="E64" s="315"/>
      <c r="F64" s="315"/>
      <c r="G64" s="382" t="s">
        <v>76</v>
      </c>
      <c r="H64" s="382"/>
      <c r="I64" s="16" t="s">
        <v>30</v>
      </c>
      <c r="J64" s="315"/>
      <c r="K64" s="315"/>
      <c r="L64" s="16" t="s">
        <v>31</v>
      </c>
      <c r="M64" s="375" t="s">
        <v>77</v>
      </c>
      <c r="N64" s="375"/>
      <c r="O64" s="375"/>
      <c r="P64" s="375"/>
      <c r="Q64" s="375"/>
      <c r="R64" s="375"/>
      <c r="S64" s="375"/>
      <c r="T64" s="188" t="s">
        <v>30</v>
      </c>
      <c r="U64" s="315"/>
      <c r="V64" s="315"/>
      <c r="W64" s="188" t="s">
        <v>31</v>
      </c>
      <c r="X64" s="375" t="s">
        <v>74</v>
      </c>
      <c r="Y64" s="375"/>
      <c r="Z64" s="375"/>
      <c r="AA64" s="375"/>
      <c r="AB64" s="375"/>
      <c r="AC64" s="375"/>
      <c r="AD64" s="375"/>
      <c r="AE64" s="376" t="s">
        <v>78</v>
      </c>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7"/>
    </row>
    <row r="65" spans="1:55" ht="15" customHeight="1">
      <c r="A65" s="344"/>
      <c r="B65" s="56"/>
      <c r="C65" s="374" t="s">
        <v>79</v>
      </c>
      <c r="D65" s="305"/>
      <c r="E65" s="305"/>
      <c r="F65" s="305"/>
      <c r="G65" s="371" t="s">
        <v>70</v>
      </c>
      <c r="H65" s="371"/>
      <c r="I65" s="194" t="s">
        <v>39</v>
      </c>
      <c r="J65" s="305"/>
      <c r="K65" s="305"/>
      <c r="L65" s="194" t="s">
        <v>40</v>
      </c>
      <c r="M65" s="372" t="s">
        <v>80</v>
      </c>
      <c r="N65" s="372"/>
      <c r="O65" s="372"/>
      <c r="P65" s="372"/>
      <c r="Q65" s="372"/>
      <c r="R65" s="372"/>
      <c r="S65" s="372"/>
      <c r="T65" s="5" t="s">
        <v>30</v>
      </c>
      <c r="U65" s="305"/>
      <c r="V65" s="305"/>
      <c r="W65" s="5" t="s">
        <v>31</v>
      </c>
      <c r="X65" s="372" t="s">
        <v>81</v>
      </c>
      <c r="Y65" s="372"/>
      <c r="Z65" s="372"/>
      <c r="AA65" s="372"/>
      <c r="AB65" s="372"/>
      <c r="AC65" s="372"/>
      <c r="AD65" s="372"/>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60"/>
    </row>
    <row r="66" spans="1:55">
      <c r="A66" s="344"/>
      <c r="B66" s="275" t="s">
        <v>82</v>
      </c>
      <c r="C66" s="204" t="s">
        <v>83</v>
      </c>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8"/>
    </row>
    <row r="67" spans="1:55">
      <c r="A67" s="344"/>
      <c r="B67" s="276"/>
      <c r="C67" s="161" t="s">
        <v>84</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10"/>
    </row>
    <row r="68" spans="1:55" ht="20.100000000000001" customHeight="1">
      <c r="A68" s="344"/>
      <c r="B68" s="276"/>
      <c r="C68" s="362"/>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c r="BC68" s="364"/>
    </row>
    <row r="69" spans="1:55" ht="20.100000000000001" customHeight="1">
      <c r="A69" s="344"/>
      <c r="B69" s="276"/>
      <c r="C69" s="365"/>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7"/>
    </row>
    <row r="70" spans="1:55" ht="20.100000000000001" customHeight="1">
      <c r="A70" s="344"/>
      <c r="B70" s="276"/>
      <c r="C70" s="365"/>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7"/>
    </row>
    <row r="71" spans="1:55" ht="20.100000000000001" customHeight="1">
      <c r="A71" s="344"/>
      <c r="B71" s="276"/>
      <c r="C71" s="365"/>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7"/>
    </row>
    <row r="72" spans="1:55" ht="20.100000000000001" customHeight="1">
      <c r="A72" s="344"/>
      <c r="B72" s="361"/>
      <c r="C72" s="368"/>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69"/>
      <c r="AZ72" s="369"/>
      <c r="BA72" s="369"/>
      <c r="BB72" s="369"/>
      <c r="BC72" s="370"/>
    </row>
    <row r="73" spans="1:55" ht="20.100000000000001" customHeight="1">
      <c r="A73" s="344"/>
      <c r="B73" s="187" t="s">
        <v>85</v>
      </c>
      <c r="C73" s="14" t="s">
        <v>30</v>
      </c>
      <c r="D73" s="331"/>
      <c r="E73" s="331"/>
      <c r="F73" s="15" t="s">
        <v>31</v>
      </c>
      <c r="G73" s="330" t="s">
        <v>86</v>
      </c>
      <c r="H73" s="330"/>
      <c r="I73" s="330"/>
      <c r="J73" s="15"/>
      <c r="K73" s="15" t="s">
        <v>30</v>
      </c>
      <c r="L73" s="331"/>
      <c r="M73" s="331"/>
      <c r="N73" s="15" t="s">
        <v>31</v>
      </c>
      <c r="O73" s="330" t="s">
        <v>87</v>
      </c>
      <c r="P73" s="330"/>
      <c r="Q73" s="330"/>
      <c r="R73" s="330"/>
      <c r="S73" s="330"/>
      <c r="T73" s="15" t="s">
        <v>30</v>
      </c>
      <c r="U73" s="331"/>
      <c r="V73" s="331"/>
      <c r="W73" s="15" t="s">
        <v>31</v>
      </c>
      <c r="X73" s="330" t="s">
        <v>88</v>
      </c>
      <c r="Y73" s="330"/>
      <c r="Z73" s="330"/>
      <c r="AA73" s="330"/>
      <c r="AB73" s="330"/>
      <c r="AC73" s="38" t="s">
        <v>89</v>
      </c>
      <c r="AD73" s="332"/>
      <c r="AE73" s="333"/>
      <c r="AF73" s="333"/>
      <c r="AG73" s="333"/>
      <c r="AH73" s="333"/>
      <c r="AI73" s="333"/>
      <c r="AJ73" s="333"/>
      <c r="AK73" s="333"/>
      <c r="AL73" s="333"/>
      <c r="AM73" s="333"/>
      <c r="AN73" s="333"/>
      <c r="AO73" s="333"/>
      <c r="AP73" s="333"/>
      <c r="AQ73" s="333"/>
      <c r="AR73" s="333"/>
      <c r="AS73" s="333"/>
      <c r="AT73" s="333"/>
      <c r="AU73" s="333"/>
      <c r="AV73" s="333"/>
      <c r="AW73" s="333"/>
      <c r="AX73" s="333"/>
      <c r="AY73" s="333"/>
      <c r="AZ73" s="195"/>
      <c r="BA73" s="195"/>
      <c r="BB73" s="195"/>
      <c r="BC73" s="27" t="s">
        <v>46</v>
      </c>
    </row>
    <row r="74" spans="1:55" ht="20.100000000000001" customHeight="1">
      <c r="A74" s="344"/>
      <c r="B74" s="59" t="s">
        <v>90</v>
      </c>
      <c r="C74" s="36" t="s">
        <v>39</v>
      </c>
      <c r="D74" s="326"/>
      <c r="E74" s="326"/>
      <c r="F74" s="36" t="s">
        <v>40</v>
      </c>
      <c r="G74" s="327" t="s">
        <v>91</v>
      </c>
      <c r="H74" s="327"/>
      <c r="I74" s="327"/>
      <c r="J74" s="327"/>
      <c r="K74" s="327"/>
      <c r="L74" s="327"/>
      <c r="M74" s="327"/>
      <c r="N74" s="327"/>
      <c r="O74" s="36" t="s">
        <v>39</v>
      </c>
      <c r="P74" s="326"/>
      <c r="Q74" s="326"/>
      <c r="R74" s="36" t="s">
        <v>40</v>
      </c>
      <c r="S74" s="328" t="s">
        <v>92</v>
      </c>
      <c r="T74" s="328"/>
      <c r="U74" s="328"/>
      <c r="V74" s="328"/>
      <c r="W74" s="328"/>
      <c r="X74" s="328"/>
      <c r="Y74" s="328"/>
      <c r="Z74" s="328"/>
      <c r="AA74" s="328"/>
      <c r="AB74" s="328"/>
      <c r="AC74" s="328"/>
      <c r="AD74" s="328"/>
      <c r="AE74" s="36" t="s">
        <v>39</v>
      </c>
      <c r="AF74" s="326"/>
      <c r="AG74" s="326"/>
      <c r="AH74" s="36" t="s">
        <v>40</v>
      </c>
      <c r="AI74" s="327" t="s">
        <v>93</v>
      </c>
      <c r="AJ74" s="327"/>
      <c r="AK74" s="327"/>
      <c r="AL74" s="327"/>
      <c r="AM74" s="327"/>
      <c r="AN74" s="327"/>
      <c r="AO74" s="327"/>
      <c r="AP74" s="327"/>
      <c r="AQ74" s="327"/>
      <c r="AR74" s="327"/>
      <c r="AS74" s="327"/>
      <c r="AT74" s="327"/>
      <c r="AU74" s="327"/>
      <c r="AV74" s="327"/>
      <c r="AW74" s="327"/>
      <c r="AX74" s="327"/>
      <c r="AY74" s="327"/>
      <c r="AZ74" s="327"/>
      <c r="BA74" s="327"/>
      <c r="BB74" s="327"/>
      <c r="BC74" s="329"/>
    </row>
    <row r="75" spans="1:55" ht="20.100000000000001" customHeight="1">
      <c r="A75" s="344"/>
      <c r="B75" s="275" t="s">
        <v>94</v>
      </c>
      <c r="C75" s="277"/>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35"/>
      <c r="AY75" s="335"/>
      <c r="AZ75" s="335"/>
      <c r="BA75" s="335"/>
      <c r="BB75" s="335"/>
      <c r="BC75" s="336"/>
    </row>
    <row r="76" spans="1:55" ht="20.100000000000001" customHeight="1">
      <c r="A76" s="344"/>
      <c r="B76" s="334"/>
      <c r="C76" s="337"/>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9"/>
    </row>
    <row r="77" spans="1:55" ht="20.100000000000001" customHeight="1">
      <c r="A77" s="344"/>
      <c r="B77" s="60"/>
      <c r="C77" s="337"/>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9"/>
    </row>
    <row r="78" spans="1:55" ht="20.100000000000001" customHeight="1">
      <c r="A78" s="344"/>
      <c r="B78" s="60"/>
      <c r="C78" s="337"/>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9"/>
    </row>
    <row r="79" spans="1:55" ht="15.75" customHeight="1" thickBot="1">
      <c r="A79" s="345"/>
      <c r="B79" s="61"/>
      <c r="C79" s="340"/>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2"/>
    </row>
    <row r="80" spans="1:55" ht="13.5">
      <c r="A80" s="343" t="s">
        <v>95</v>
      </c>
      <c r="B80" s="62"/>
      <c r="C80" s="346" t="s">
        <v>96</v>
      </c>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8"/>
    </row>
    <row r="81" spans="1:55" ht="20.100000000000001" customHeight="1">
      <c r="A81" s="344"/>
      <c r="B81" s="193" t="s">
        <v>97</v>
      </c>
      <c r="C81" s="63" t="s">
        <v>39</v>
      </c>
      <c r="D81" s="315" t="s">
        <v>98</v>
      </c>
      <c r="E81" s="315"/>
      <c r="F81" s="349" t="s">
        <v>99</v>
      </c>
      <c r="G81" s="349"/>
      <c r="H81" s="349"/>
      <c r="I81" s="349" t="s">
        <v>100</v>
      </c>
      <c r="J81" s="349"/>
      <c r="K81" s="64" t="s">
        <v>31</v>
      </c>
      <c r="L81" s="350"/>
      <c r="M81" s="350"/>
      <c r="N81" s="350"/>
      <c r="O81" s="350"/>
      <c r="P81" s="350"/>
      <c r="Q81" s="350"/>
      <c r="R81" s="350"/>
      <c r="S81" s="350"/>
      <c r="T81" s="350"/>
      <c r="U81" s="350"/>
      <c r="V81" s="351"/>
      <c r="W81" s="352" t="s">
        <v>101</v>
      </c>
      <c r="X81" s="353"/>
      <c r="Y81" s="353"/>
      <c r="Z81" s="353"/>
      <c r="AA81" s="353"/>
      <c r="AB81" s="353"/>
      <c r="AC81" s="353"/>
      <c r="AD81" s="353"/>
      <c r="AE81" s="354"/>
      <c r="AF81" s="63" t="s">
        <v>39</v>
      </c>
      <c r="AG81" s="349" t="s">
        <v>98</v>
      </c>
      <c r="AH81" s="349"/>
      <c r="AI81" s="349"/>
      <c r="AJ81" s="349" t="s">
        <v>99</v>
      </c>
      <c r="AK81" s="349"/>
      <c r="AL81" s="191"/>
      <c r="AM81" s="349" t="s">
        <v>100</v>
      </c>
      <c r="AN81" s="349"/>
      <c r="AO81" s="349"/>
      <c r="AP81" s="64" t="s">
        <v>31</v>
      </c>
      <c r="AQ81" s="355"/>
      <c r="AR81" s="355"/>
      <c r="AS81" s="355"/>
      <c r="AT81" s="355"/>
      <c r="AU81" s="355"/>
      <c r="AV81" s="355"/>
      <c r="AW81" s="355"/>
      <c r="AX81" s="355"/>
      <c r="AY81" s="355"/>
      <c r="AZ81" s="355"/>
      <c r="BA81" s="355"/>
      <c r="BB81" s="355"/>
      <c r="BC81" s="356"/>
    </row>
    <row r="82" spans="1:55" ht="20.100000000000001" customHeight="1">
      <c r="A82" s="344"/>
      <c r="B82" s="190" t="s">
        <v>102</v>
      </c>
      <c r="C82" s="65" t="s">
        <v>39</v>
      </c>
      <c r="D82" s="315" t="s">
        <v>98</v>
      </c>
      <c r="E82" s="315"/>
      <c r="F82" s="315" t="s">
        <v>99</v>
      </c>
      <c r="G82" s="315"/>
      <c r="H82" s="315"/>
      <c r="I82" s="315" t="s">
        <v>100</v>
      </c>
      <c r="J82" s="315"/>
      <c r="K82" s="16" t="s">
        <v>31</v>
      </c>
      <c r="L82" s="323"/>
      <c r="M82" s="323"/>
      <c r="N82" s="323"/>
      <c r="O82" s="323"/>
      <c r="P82" s="323"/>
      <c r="Q82" s="323"/>
      <c r="R82" s="323"/>
      <c r="S82" s="323"/>
      <c r="T82" s="323"/>
      <c r="U82" s="323"/>
      <c r="V82" s="324"/>
      <c r="W82" s="318" t="s">
        <v>103</v>
      </c>
      <c r="X82" s="319"/>
      <c r="Y82" s="319"/>
      <c r="Z82" s="319"/>
      <c r="AA82" s="319"/>
      <c r="AB82" s="319"/>
      <c r="AC82" s="319"/>
      <c r="AD82" s="319"/>
      <c r="AE82" s="320"/>
      <c r="AF82" s="65" t="s">
        <v>39</v>
      </c>
      <c r="AG82" s="315" t="s">
        <v>104</v>
      </c>
      <c r="AH82" s="315"/>
      <c r="AI82" s="315"/>
      <c r="AJ82" s="315" t="s">
        <v>99</v>
      </c>
      <c r="AK82" s="315"/>
      <c r="AL82" s="315" t="s">
        <v>105</v>
      </c>
      <c r="AM82" s="315"/>
      <c r="AN82" s="315"/>
      <c r="AO82" s="315"/>
      <c r="AP82" s="16"/>
      <c r="AQ82" s="188" t="s">
        <v>99</v>
      </c>
      <c r="AR82" s="188"/>
      <c r="AS82" s="315" t="s">
        <v>100</v>
      </c>
      <c r="AT82" s="315"/>
      <c r="AU82" s="315"/>
      <c r="AV82" s="16" t="s">
        <v>40</v>
      </c>
      <c r="AW82" s="357"/>
      <c r="AX82" s="357"/>
      <c r="AY82" s="357"/>
      <c r="AZ82" s="357"/>
      <c r="BA82" s="357"/>
      <c r="BB82" s="357"/>
      <c r="BC82" s="358"/>
    </row>
    <row r="83" spans="1:55" ht="20.100000000000001" customHeight="1">
      <c r="A83" s="344"/>
      <c r="B83" s="190" t="s">
        <v>106</v>
      </c>
      <c r="C83" s="65" t="s">
        <v>39</v>
      </c>
      <c r="D83" s="315" t="s">
        <v>98</v>
      </c>
      <c r="E83" s="315"/>
      <c r="F83" s="315" t="s">
        <v>99</v>
      </c>
      <c r="G83" s="315"/>
      <c r="H83" s="315"/>
      <c r="I83" s="315" t="s">
        <v>100</v>
      </c>
      <c r="J83" s="315"/>
      <c r="K83" s="16" t="s">
        <v>31</v>
      </c>
      <c r="L83" s="316" t="s">
        <v>107</v>
      </c>
      <c r="M83" s="316"/>
      <c r="N83" s="316"/>
      <c r="O83" s="316"/>
      <c r="P83" s="316"/>
      <c r="Q83" s="316"/>
      <c r="R83" s="316"/>
      <c r="S83" s="316"/>
      <c r="T83" s="316"/>
      <c r="U83" s="316"/>
      <c r="V83" s="317"/>
      <c r="W83" s="318" t="s">
        <v>108</v>
      </c>
      <c r="X83" s="319"/>
      <c r="Y83" s="319"/>
      <c r="Z83" s="319"/>
      <c r="AA83" s="319"/>
      <c r="AB83" s="319"/>
      <c r="AC83" s="319"/>
      <c r="AD83" s="319"/>
      <c r="AE83" s="320"/>
      <c r="AF83" s="65" t="s">
        <v>39</v>
      </c>
      <c r="AG83" s="315" t="s">
        <v>98</v>
      </c>
      <c r="AH83" s="315"/>
      <c r="AI83" s="315"/>
      <c r="AJ83" s="315" t="s">
        <v>99</v>
      </c>
      <c r="AK83" s="315"/>
      <c r="AL83" s="188"/>
      <c r="AM83" s="315" t="s">
        <v>100</v>
      </c>
      <c r="AN83" s="315"/>
      <c r="AO83" s="315"/>
      <c r="AP83" s="16" t="s">
        <v>31</v>
      </c>
      <c r="AQ83" s="321"/>
      <c r="AR83" s="321"/>
      <c r="AS83" s="321"/>
      <c r="AT83" s="321"/>
      <c r="AU83" s="321"/>
      <c r="AV83" s="321"/>
      <c r="AW83" s="321"/>
      <c r="AX83" s="321"/>
      <c r="AY83" s="321"/>
      <c r="AZ83" s="321"/>
      <c r="BA83" s="321"/>
      <c r="BB83" s="321"/>
      <c r="BC83" s="322"/>
    </row>
    <row r="84" spans="1:55" ht="20.100000000000001" customHeight="1">
      <c r="A84" s="344"/>
      <c r="B84" s="190" t="s">
        <v>109</v>
      </c>
      <c r="C84" s="65" t="s">
        <v>39</v>
      </c>
      <c r="D84" s="315" t="s">
        <v>98</v>
      </c>
      <c r="E84" s="315"/>
      <c r="F84" s="315" t="s">
        <v>99</v>
      </c>
      <c r="G84" s="315"/>
      <c r="H84" s="315"/>
      <c r="I84" s="315" t="s">
        <v>100</v>
      </c>
      <c r="J84" s="315"/>
      <c r="K84" s="16" t="s">
        <v>40</v>
      </c>
      <c r="L84" s="323"/>
      <c r="M84" s="323"/>
      <c r="N84" s="323"/>
      <c r="O84" s="323"/>
      <c r="P84" s="323"/>
      <c r="Q84" s="323"/>
      <c r="R84" s="323"/>
      <c r="S84" s="323"/>
      <c r="T84" s="323"/>
      <c r="U84" s="323"/>
      <c r="V84" s="324"/>
      <c r="W84" s="318" t="s">
        <v>110</v>
      </c>
      <c r="X84" s="319"/>
      <c r="Y84" s="319"/>
      <c r="Z84" s="319"/>
      <c r="AA84" s="319"/>
      <c r="AB84" s="319"/>
      <c r="AC84" s="319"/>
      <c r="AD84" s="319"/>
      <c r="AE84" s="320"/>
      <c r="AF84" s="65" t="s">
        <v>39</v>
      </c>
      <c r="AG84" s="315" t="s">
        <v>98</v>
      </c>
      <c r="AH84" s="315"/>
      <c r="AI84" s="315"/>
      <c r="AJ84" s="315" t="s">
        <v>99</v>
      </c>
      <c r="AK84" s="315"/>
      <c r="AL84" s="188"/>
      <c r="AM84" s="315" t="s">
        <v>100</v>
      </c>
      <c r="AN84" s="315"/>
      <c r="AO84" s="315"/>
      <c r="AP84" s="16" t="s">
        <v>31</v>
      </c>
      <c r="AQ84" s="323"/>
      <c r="AR84" s="323"/>
      <c r="AS84" s="323"/>
      <c r="AT84" s="323"/>
      <c r="AU84" s="323"/>
      <c r="AV84" s="323"/>
      <c r="AW84" s="323"/>
      <c r="AX84" s="323"/>
      <c r="AY84" s="323"/>
      <c r="AZ84" s="323"/>
      <c r="BA84" s="323"/>
      <c r="BB84" s="323"/>
      <c r="BC84" s="325"/>
    </row>
    <row r="85" spans="1:55" ht="20.100000000000001" customHeight="1">
      <c r="A85" s="344"/>
      <c r="B85" s="189" t="s">
        <v>111</v>
      </c>
      <c r="C85" s="66" t="s">
        <v>39</v>
      </c>
      <c r="D85" s="305" t="s">
        <v>112</v>
      </c>
      <c r="E85" s="305"/>
      <c r="F85" s="305" t="s">
        <v>99</v>
      </c>
      <c r="G85" s="305"/>
      <c r="H85" s="305"/>
      <c r="I85" s="305" t="s">
        <v>100</v>
      </c>
      <c r="J85" s="305"/>
      <c r="K85" s="67" t="s">
        <v>31</v>
      </c>
      <c r="L85" s="308"/>
      <c r="M85" s="308"/>
      <c r="N85" s="308"/>
      <c r="O85" s="308"/>
      <c r="P85" s="308"/>
      <c r="Q85" s="308"/>
      <c r="R85" s="308"/>
      <c r="S85" s="308"/>
      <c r="T85" s="308"/>
      <c r="U85" s="308"/>
      <c r="V85" s="309"/>
      <c r="W85" s="310" t="s">
        <v>113</v>
      </c>
      <c r="X85" s="311"/>
      <c r="Y85" s="311"/>
      <c r="Z85" s="311"/>
      <c r="AA85" s="311"/>
      <c r="AB85" s="311"/>
      <c r="AC85" s="311"/>
      <c r="AD85" s="311"/>
      <c r="AE85" s="312"/>
      <c r="AF85" s="66" t="s">
        <v>39</v>
      </c>
      <c r="AG85" s="305" t="s">
        <v>98</v>
      </c>
      <c r="AH85" s="305"/>
      <c r="AI85" s="305"/>
      <c r="AJ85" s="305" t="s">
        <v>99</v>
      </c>
      <c r="AK85" s="305"/>
      <c r="AL85" s="183"/>
      <c r="AM85" s="305" t="s">
        <v>100</v>
      </c>
      <c r="AN85" s="305"/>
      <c r="AO85" s="305"/>
      <c r="AP85" s="67" t="s">
        <v>31</v>
      </c>
      <c r="AQ85" s="313"/>
      <c r="AR85" s="313"/>
      <c r="AS85" s="313"/>
      <c r="AT85" s="313"/>
      <c r="AU85" s="313"/>
      <c r="AV85" s="313"/>
      <c r="AW85" s="313"/>
      <c r="AX85" s="313"/>
      <c r="AY85" s="313"/>
      <c r="AZ85" s="313"/>
      <c r="BA85" s="313"/>
      <c r="BB85" s="313"/>
      <c r="BC85" s="314"/>
    </row>
    <row r="86" spans="1:55" ht="20.100000000000001" customHeight="1">
      <c r="A86" s="344"/>
      <c r="B86" s="275" t="s">
        <v>114</v>
      </c>
      <c r="C86" s="277" t="s">
        <v>115</v>
      </c>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9"/>
    </row>
    <row r="87" spans="1:55" ht="20.100000000000001" customHeight="1">
      <c r="A87" s="344"/>
      <c r="B87" s="276"/>
      <c r="C87" s="280"/>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2"/>
    </row>
    <row r="88" spans="1:55" ht="20.100000000000001" customHeight="1">
      <c r="A88" s="344"/>
      <c r="B88" s="286"/>
      <c r="C88" s="280"/>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2"/>
    </row>
    <row r="89" spans="1:55" ht="20.100000000000001" customHeight="1" thickBot="1">
      <c r="A89" s="345"/>
      <c r="B89" s="287"/>
      <c r="C89" s="283"/>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5"/>
    </row>
    <row r="90" spans="1:55" ht="20.100000000000001" customHeight="1">
      <c r="A90" s="289" t="s">
        <v>253</v>
      </c>
      <c r="B90" s="74" t="s">
        <v>117</v>
      </c>
      <c r="C90" s="75" t="s">
        <v>30</v>
      </c>
      <c r="D90" s="292"/>
      <c r="E90" s="292"/>
      <c r="F90" s="76" t="s">
        <v>31</v>
      </c>
      <c r="G90" s="293" t="s">
        <v>118</v>
      </c>
      <c r="H90" s="293"/>
      <c r="I90" s="293"/>
      <c r="J90" s="293"/>
      <c r="K90" s="293"/>
      <c r="L90" s="293"/>
      <c r="M90" s="293"/>
      <c r="N90" s="293"/>
      <c r="O90" s="76" t="s">
        <v>30</v>
      </c>
      <c r="P90" s="292"/>
      <c r="Q90" s="292"/>
      <c r="R90" s="76" t="s">
        <v>31</v>
      </c>
      <c r="S90" s="293" t="s">
        <v>119</v>
      </c>
      <c r="T90" s="293"/>
      <c r="U90" s="293"/>
      <c r="V90" s="293"/>
      <c r="W90" s="293"/>
      <c r="X90" s="293"/>
      <c r="Y90" s="293"/>
      <c r="Z90" s="293"/>
      <c r="AA90" s="76" t="s">
        <v>30</v>
      </c>
      <c r="AB90" s="292"/>
      <c r="AC90" s="292"/>
      <c r="AD90" s="76" t="s">
        <v>31</v>
      </c>
      <c r="AE90" s="293" t="s">
        <v>44</v>
      </c>
      <c r="AF90" s="293"/>
      <c r="AG90" s="293"/>
      <c r="AH90" s="293"/>
      <c r="AI90" s="293"/>
      <c r="AJ90" s="77" t="s">
        <v>45</v>
      </c>
      <c r="AK90" s="288"/>
      <c r="AL90" s="288"/>
      <c r="AM90" s="288"/>
      <c r="AN90" s="288"/>
      <c r="AO90" s="288"/>
      <c r="AP90" s="288"/>
      <c r="AQ90" s="288"/>
      <c r="AR90" s="288"/>
      <c r="AS90" s="288"/>
      <c r="AT90" s="288"/>
      <c r="AU90" s="288"/>
      <c r="AV90" s="288"/>
      <c r="AW90" s="288"/>
      <c r="AX90" s="288"/>
      <c r="AY90" s="288"/>
      <c r="AZ90" s="288"/>
      <c r="BA90" s="288"/>
      <c r="BB90" s="288"/>
      <c r="BC90" s="78" t="s">
        <v>46</v>
      </c>
    </row>
    <row r="91" spans="1:55" ht="20.100000000000001" customHeight="1">
      <c r="A91" s="290"/>
      <c r="B91" s="48" t="s">
        <v>120</v>
      </c>
      <c r="C91" s="296"/>
      <c r="D91" s="297"/>
      <c r="E91" s="297"/>
      <c r="F91" s="297"/>
      <c r="G91" s="297"/>
      <c r="H91" s="297"/>
      <c r="I91" s="297"/>
      <c r="J91" s="297"/>
      <c r="K91" s="297"/>
      <c r="L91" s="297"/>
      <c r="M91" s="297"/>
      <c r="N91" s="297"/>
      <c r="O91" s="297"/>
      <c r="P91" s="297"/>
      <c r="Q91" s="297"/>
      <c r="R91" s="297"/>
      <c r="S91" s="297"/>
      <c r="T91" s="297"/>
      <c r="U91" s="298" t="s">
        <v>121</v>
      </c>
      <c r="V91" s="298"/>
      <c r="W91" s="299"/>
      <c r="X91" s="81" t="s">
        <v>30</v>
      </c>
      <c r="Y91" s="297"/>
      <c r="Z91" s="297"/>
      <c r="AA91" s="81" t="s">
        <v>31</v>
      </c>
      <c r="AB91" s="300" t="s">
        <v>122</v>
      </c>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1"/>
    </row>
    <row r="92" spans="1:55" ht="20.100000000000001" customHeight="1">
      <c r="A92" s="290"/>
      <c r="B92" s="82" t="s">
        <v>123</v>
      </c>
      <c r="C92" s="302">
        <v>45138</v>
      </c>
      <c r="D92" s="303"/>
      <c r="E92" s="303"/>
      <c r="F92" s="303"/>
      <c r="G92" s="303"/>
      <c r="H92" s="303"/>
      <c r="I92" s="303"/>
      <c r="J92" s="303"/>
      <c r="K92" s="303"/>
      <c r="L92" s="303"/>
      <c r="M92" s="303"/>
      <c r="N92" s="303"/>
      <c r="O92" s="303"/>
      <c r="P92" s="303"/>
      <c r="Q92" s="303"/>
      <c r="R92" s="303"/>
      <c r="S92" s="303"/>
      <c r="T92" s="303"/>
      <c r="U92" s="303"/>
      <c r="V92" s="303"/>
      <c r="W92" s="304"/>
      <c r="X92" s="81"/>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6"/>
    </row>
    <row r="93" spans="1:55" ht="20.100000000000001" customHeight="1" thickBot="1">
      <c r="A93" s="291"/>
      <c r="B93" s="73" t="s">
        <v>124</v>
      </c>
      <c r="C93" s="66" t="s">
        <v>39</v>
      </c>
      <c r="D93" s="305" t="s">
        <v>104</v>
      </c>
      <c r="E93" s="305"/>
      <c r="F93" s="305" t="s">
        <v>99</v>
      </c>
      <c r="G93" s="305"/>
      <c r="H93" s="305"/>
      <c r="I93" s="305" t="s">
        <v>125</v>
      </c>
      <c r="J93" s="305"/>
      <c r="K93" s="67" t="s">
        <v>31</v>
      </c>
      <c r="L93" s="306" t="s">
        <v>96</v>
      </c>
      <c r="M93" s="306"/>
      <c r="N93" s="306"/>
      <c r="O93" s="306"/>
      <c r="P93" s="306"/>
      <c r="Q93" s="306"/>
      <c r="R93" s="306"/>
      <c r="S93" s="306"/>
      <c r="T93" s="306"/>
      <c r="U93" s="306"/>
      <c r="V93" s="306"/>
      <c r="W93" s="307"/>
      <c r="X93" s="294"/>
      <c r="Y93" s="295"/>
      <c r="Z93" s="295"/>
      <c r="AA93" s="295"/>
      <c r="AB93" s="295"/>
      <c r="AC93" s="295"/>
      <c r="AD93" s="295"/>
      <c r="AE93" s="231" t="s">
        <v>126</v>
      </c>
      <c r="AF93" s="231"/>
      <c r="AG93" s="231"/>
      <c r="AH93" s="295"/>
      <c r="AI93" s="295"/>
      <c r="AJ93" s="295"/>
      <c r="AK93" s="295"/>
      <c r="AL93" s="295"/>
      <c r="AM93" s="295"/>
      <c r="AN93" s="231" t="s">
        <v>127</v>
      </c>
      <c r="AO93" s="231"/>
      <c r="AP93" s="231"/>
      <c r="AQ93" s="105" t="s">
        <v>128</v>
      </c>
      <c r="AR93" s="205"/>
      <c r="AS93" s="93"/>
      <c r="AT93" s="93"/>
      <c r="AU93" s="93"/>
      <c r="AV93" s="93"/>
      <c r="AW93" s="93"/>
      <c r="AX93" s="93"/>
      <c r="AY93" s="93"/>
      <c r="AZ93" s="93"/>
      <c r="BA93" s="93"/>
      <c r="BB93" s="93"/>
      <c r="BC93" s="94"/>
    </row>
    <row r="94" spans="1:55" ht="19.5" customHeight="1">
      <c r="A94" s="232" t="s">
        <v>129</v>
      </c>
      <c r="B94" s="68" t="s">
        <v>130</v>
      </c>
      <c r="C94" s="235" t="s">
        <v>9</v>
      </c>
      <c r="D94" s="236"/>
      <c r="E94" s="240" t="str">
        <f>IF(E13="","",E13)</f>
        <v/>
      </c>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1"/>
    </row>
    <row r="95" spans="1:55" ht="20.100000000000001" customHeight="1">
      <c r="A95" s="233"/>
      <c r="B95" s="69" t="s">
        <v>131</v>
      </c>
      <c r="C95" s="237" t="s">
        <v>9</v>
      </c>
      <c r="D95" s="238"/>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3"/>
    </row>
    <row r="96" spans="1:55" ht="20.100000000000001" customHeight="1">
      <c r="A96" s="233"/>
      <c r="B96" s="70" t="s">
        <v>132</v>
      </c>
      <c r="C96" s="228"/>
      <c r="D96" s="229"/>
      <c r="E96" s="229"/>
      <c r="F96" s="229"/>
      <c r="G96" s="229"/>
      <c r="H96" s="229"/>
      <c r="I96" s="229"/>
      <c r="J96" s="229"/>
      <c r="K96" s="229"/>
      <c r="L96" s="229"/>
      <c r="M96" s="229"/>
      <c r="N96" s="229"/>
      <c r="O96" s="229"/>
      <c r="P96" s="229"/>
      <c r="Q96" s="229"/>
      <c r="R96" s="229"/>
      <c r="S96" s="229"/>
      <c r="T96" s="229"/>
      <c r="U96" s="229"/>
      <c r="V96" s="229"/>
      <c r="W96" s="239"/>
      <c r="X96" s="244" t="s">
        <v>133</v>
      </c>
      <c r="Y96" s="245"/>
      <c r="Z96" s="245"/>
      <c r="AA96" s="245"/>
      <c r="AB96" s="245"/>
      <c r="AC96" s="245"/>
      <c r="AD96" s="246"/>
      <c r="AE96" s="247"/>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9"/>
    </row>
    <row r="97" spans="1:63" ht="20.100000000000001" customHeight="1">
      <c r="A97" s="233"/>
      <c r="B97" s="48" t="s">
        <v>134</v>
      </c>
      <c r="C97" s="228"/>
      <c r="D97" s="229"/>
      <c r="E97" s="229"/>
      <c r="F97" s="229"/>
      <c r="G97" s="229"/>
      <c r="H97" s="229"/>
      <c r="I97" s="229"/>
      <c r="J97" s="229"/>
      <c r="K97" s="229"/>
      <c r="L97" s="229"/>
      <c r="M97" s="229"/>
      <c r="N97" s="229"/>
      <c r="O97" s="229"/>
      <c r="P97" s="229"/>
      <c r="Q97" s="229"/>
      <c r="R97" s="229"/>
      <c r="S97" s="229"/>
      <c r="T97" s="229"/>
      <c r="U97" s="229"/>
      <c r="V97" s="229"/>
      <c r="W97" s="239"/>
      <c r="X97" s="244" t="s">
        <v>135</v>
      </c>
      <c r="Y97" s="245"/>
      <c r="Z97" s="245"/>
      <c r="AA97" s="245"/>
      <c r="AB97" s="245"/>
      <c r="AC97" s="245"/>
      <c r="AD97" s="246"/>
      <c r="AE97" s="228"/>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30"/>
    </row>
    <row r="98" spans="1:63" ht="18.95" customHeight="1" thickBot="1">
      <c r="A98" s="233"/>
      <c r="B98" s="71" t="s">
        <v>136</v>
      </c>
      <c r="C98" s="250"/>
      <c r="D98" s="251"/>
      <c r="E98" s="251"/>
      <c r="F98" s="251"/>
      <c r="G98" s="251"/>
      <c r="H98" s="251"/>
      <c r="I98" s="251"/>
      <c r="J98" s="251"/>
      <c r="K98" s="251"/>
      <c r="L98" s="251"/>
      <c r="M98" s="251"/>
      <c r="N98" s="251"/>
      <c r="O98" s="251"/>
      <c r="P98" s="251"/>
      <c r="Q98" s="251"/>
      <c r="R98" s="251"/>
      <c r="S98" s="251"/>
      <c r="T98" s="251"/>
      <c r="U98" s="251"/>
      <c r="V98" s="251"/>
      <c r="W98" s="252"/>
      <c r="X98" s="253" t="s">
        <v>137</v>
      </c>
      <c r="Y98" s="254"/>
      <c r="Z98" s="254"/>
      <c r="AA98" s="254"/>
      <c r="AB98" s="254"/>
      <c r="AC98" s="254"/>
      <c r="AD98" s="255"/>
      <c r="AE98" s="250"/>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6"/>
    </row>
    <row r="99" spans="1:63" ht="20.100000000000001" customHeight="1" thickBot="1">
      <c r="A99" s="233"/>
      <c r="B99" s="257" t="s">
        <v>138</v>
      </c>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9"/>
    </row>
    <row r="100" spans="1:63" ht="20.100000000000001" customHeight="1">
      <c r="A100" s="233"/>
      <c r="B100" s="182" t="s">
        <v>132</v>
      </c>
      <c r="C100" s="260"/>
      <c r="D100" s="261"/>
      <c r="E100" s="261"/>
      <c r="F100" s="261"/>
      <c r="G100" s="261"/>
      <c r="H100" s="261"/>
      <c r="I100" s="261"/>
      <c r="J100" s="261"/>
      <c r="K100" s="261"/>
      <c r="L100" s="261"/>
      <c r="M100" s="261"/>
      <c r="N100" s="261"/>
      <c r="O100" s="261"/>
      <c r="P100" s="261"/>
      <c r="Q100" s="261"/>
      <c r="R100" s="261"/>
      <c r="S100" s="261"/>
      <c r="T100" s="261"/>
      <c r="U100" s="261"/>
      <c r="V100" s="261"/>
      <c r="W100" s="262"/>
      <c r="X100" s="263" t="s">
        <v>133</v>
      </c>
      <c r="Y100" s="264"/>
      <c r="Z100" s="264"/>
      <c r="AA100" s="264"/>
      <c r="AB100" s="264"/>
      <c r="AC100" s="264"/>
      <c r="AD100" s="265"/>
      <c r="AE100" s="266"/>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7"/>
      <c r="BB100" s="267"/>
      <c r="BC100" s="268"/>
    </row>
    <row r="101" spans="1:63" ht="20.25" customHeight="1">
      <c r="A101" s="233"/>
      <c r="B101" s="72" t="s">
        <v>134</v>
      </c>
      <c r="C101" s="228"/>
      <c r="D101" s="229"/>
      <c r="E101" s="229"/>
      <c r="F101" s="229"/>
      <c r="G101" s="229"/>
      <c r="H101" s="229"/>
      <c r="I101" s="229"/>
      <c r="J101" s="229"/>
      <c r="K101" s="229"/>
      <c r="L101" s="229"/>
      <c r="M101" s="229"/>
      <c r="N101" s="229"/>
      <c r="O101" s="229"/>
      <c r="P101" s="229"/>
      <c r="Q101" s="229"/>
      <c r="R101" s="229"/>
      <c r="S101" s="229"/>
      <c r="T101" s="229"/>
      <c r="U101" s="229"/>
      <c r="V101" s="229"/>
      <c r="W101" s="239"/>
      <c r="X101" s="272" t="s">
        <v>135</v>
      </c>
      <c r="Y101" s="273"/>
      <c r="Z101" s="273"/>
      <c r="AA101" s="273"/>
      <c r="AB101" s="273"/>
      <c r="AC101" s="273"/>
      <c r="AD101" s="274"/>
      <c r="AE101" s="228"/>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30"/>
    </row>
    <row r="102" spans="1:63" ht="20.100000000000001" customHeight="1" thickBot="1">
      <c r="A102" s="234"/>
      <c r="B102" s="43" t="s">
        <v>136</v>
      </c>
      <c r="C102" s="250"/>
      <c r="D102" s="251"/>
      <c r="E102" s="251"/>
      <c r="F102" s="251"/>
      <c r="G102" s="251"/>
      <c r="H102" s="251"/>
      <c r="I102" s="251"/>
      <c r="J102" s="251"/>
      <c r="K102" s="251"/>
      <c r="L102" s="251"/>
      <c r="M102" s="251"/>
      <c r="N102" s="251"/>
      <c r="O102" s="251"/>
      <c r="P102" s="251"/>
      <c r="Q102" s="251"/>
      <c r="R102" s="251"/>
      <c r="S102" s="251"/>
      <c r="T102" s="251"/>
      <c r="U102" s="251"/>
      <c r="V102" s="251"/>
      <c r="W102" s="252"/>
      <c r="X102" s="269" t="s">
        <v>137</v>
      </c>
      <c r="Y102" s="270"/>
      <c r="Z102" s="270"/>
      <c r="AA102" s="270"/>
      <c r="AB102" s="270"/>
      <c r="AC102" s="270"/>
      <c r="AD102" s="271"/>
      <c r="AE102" s="250"/>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6"/>
    </row>
    <row r="103" spans="1:63" ht="20.100000000000001" customHeight="1" thickBot="1">
      <c r="A103" s="222" t="s">
        <v>139</v>
      </c>
      <c r="B103" s="223"/>
      <c r="C103" s="224"/>
      <c r="D103" s="225"/>
      <c r="E103" s="225"/>
      <c r="F103" s="225"/>
      <c r="G103" s="225"/>
      <c r="H103" s="225"/>
      <c r="I103" s="225"/>
      <c r="J103" s="225"/>
      <c r="K103" s="225"/>
      <c r="L103" s="225"/>
      <c r="M103" s="225"/>
      <c r="N103" s="225"/>
      <c r="O103" s="225"/>
      <c r="P103" s="225"/>
      <c r="Q103" s="225"/>
      <c r="R103" s="225"/>
      <c r="S103" s="225"/>
      <c r="T103" s="225"/>
      <c r="U103" s="225"/>
      <c r="V103" s="225"/>
      <c r="W103" s="226"/>
      <c r="X103" s="224"/>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7"/>
    </row>
    <row r="104" spans="1:63" ht="13.5">
      <c r="A104" s="215" t="s">
        <v>140</v>
      </c>
      <c r="B104" s="174" t="s">
        <v>141</v>
      </c>
      <c r="C104" s="176" t="s">
        <v>142</v>
      </c>
      <c r="D104" s="176"/>
      <c r="E104" s="176"/>
      <c r="F104" s="176"/>
      <c r="G104" s="176"/>
      <c r="H104" s="176"/>
      <c r="I104" s="176"/>
      <c r="J104" s="176"/>
      <c r="K104" s="175"/>
      <c r="L104" s="175"/>
      <c r="M104" s="175"/>
      <c r="N104" s="175"/>
      <c r="O104" s="177"/>
      <c r="P104" s="177"/>
      <c r="Q104" s="177"/>
      <c r="R104" s="177"/>
      <c r="S104" s="177"/>
      <c r="T104" s="177"/>
      <c r="U104" s="177"/>
      <c r="V104" s="177"/>
      <c r="W104" s="177"/>
      <c r="X104" s="177"/>
      <c r="Y104" s="177"/>
      <c r="Z104" s="177"/>
      <c r="AA104" s="177"/>
      <c r="AB104" s="177"/>
      <c r="AC104" s="177"/>
      <c r="AD104" s="177"/>
      <c r="AE104" s="178"/>
      <c r="AF104" s="178"/>
      <c r="AG104" s="178"/>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80"/>
    </row>
    <row r="105" spans="1:63">
      <c r="A105" s="216"/>
      <c r="B105" s="103"/>
      <c r="C105" s="218" t="s">
        <v>143</v>
      </c>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9"/>
    </row>
    <row r="106" spans="1:63" ht="13.5" customHeight="1" thickBot="1">
      <c r="A106" s="217"/>
      <c r="B106" s="39"/>
      <c r="C106" s="220" t="s">
        <v>144</v>
      </c>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1"/>
    </row>
    <row r="107" spans="1:63">
      <c r="A107" s="97"/>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9"/>
      <c r="AG107" s="99"/>
      <c r="AH107" s="99"/>
      <c r="AI107" s="99"/>
      <c r="AJ107" s="99"/>
      <c r="AK107" s="99"/>
      <c r="AL107" s="99"/>
      <c r="AM107" s="206"/>
      <c r="AN107" s="206"/>
      <c r="AO107" s="206"/>
      <c r="AP107" s="206"/>
      <c r="AQ107" s="206"/>
      <c r="AR107" s="206"/>
      <c r="AS107" s="206"/>
      <c r="AT107" s="206"/>
      <c r="AU107" s="206"/>
      <c r="AV107" s="206"/>
      <c r="AW107" s="206"/>
      <c r="AX107" s="206"/>
      <c r="AY107" s="206"/>
      <c r="AZ107" s="206"/>
      <c r="BA107" s="206"/>
      <c r="BB107" s="206"/>
      <c r="BC107" s="206"/>
    </row>
    <row r="108" spans="1:63">
      <c r="A108" s="100"/>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2"/>
      <c r="AG108" s="102"/>
      <c r="AH108" s="102"/>
      <c r="AI108" s="102"/>
      <c r="AJ108" s="102"/>
      <c r="AK108" s="102"/>
      <c r="AL108" s="102"/>
      <c r="AM108" s="207"/>
      <c r="AN108" s="207"/>
      <c r="AO108" s="207"/>
      <c r="AP108" s="207"/>
      <c r="AQ108" s="207"/>
      <c r="AR108" s="207"/>
      <c r="AS108" s="207"/>
      <c r="AT108" s="207"/>
      <c r="AU108" s="207"/>
      <c r="AV108" s="207"/>
      <c r="AW108" s="207"/>
      <c r="AX108" s="207"/>
      <c r="AY108" s="207"/>
      <c r="AZ108" s="207"/>
      <c r="BA108" s="207"/>
      <c r="BB108" s="207"/>
      <c r="BC108" s="207"/>
    </row>
    <row r="109" spans="1:63" ht="13.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208"/>
      <c r="AG109" s="208"/>
      <c r="AH109" s="208"/>
      <c r="AI109" s="208"/>
      <c r="AJ109" s="208"/>
      <c r="AK109" s="208"/>
      <c r="AL109" s="208"/>
      <c r="AM109" s="80"/>
      <c r="AN109" s="80"/>
      <c r="AO109" s="80"/>
      <c r="AP109" s="80"/>
      <c r="AQ109" s="80"/>
      <c r="AR109" s="207"/>
      <c r="AS109" s="207"/>
      <c r="AT109" s="207"/>
      <c r="AU109" s="207"/>
      <c r="AV109" s="207"/>
      <c r="AW109" s="207"/>
      <c r="AX109" s="207"/>
      <c r="AY109" s="207"/>
      <c r="AZ109" s="207"/>
      <c r="BA109" s="207"/>
      <c r="BB109" s="207"/>
      <c r="BC109" s="207"/>
      <c r="BD109" s="210"/>
      <c r="BE109" s="210"/>
      <c r="BF109" s="210"/>
      <c r="BG109" s="210"/>
      <c r="BH109" s="210"/>
      <c r="BI109" s="210"/>
      <c r="BJ109" s="210"/>
      <c r="BK109" s="210"/>
    </row>
    <row r="112" spans="1:63" ht="18.75">
      <c r="A112" s="169"/>
      <c r="B112" s="170" t="s">
        <v>145</v>
      </c>
      <c r="C112" s="170"/>
      <c r="D112" s="170" t="s">
        <v>146</v>
      </c>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1"/>
      <c r="AD112" s="171"/>
      <c r="AE112" s="171"/>
      <c r="AF112" s="171"/>
      <c r="AG112" s="171"/>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3"/>
    </row>
  </sheetData>
  <sheetProtection formatCells="0" insertHyperlinks="0" selectLockedCells="1"/>
  <dataConsolidate/>
  <mergeCells count="270">
    <mergeCell ref="AF14:BC14"/>
    <mergeCell ref="AN37:AO37"/>
    <mergeCell ref="C29:BB30"/>
    <mergeCell ref="C31:BC36"/>
    <mergeCell ref="C3:G3"/>
    <mergeCell ref="H3:BC3"/>
    <mergeCell ref="A2:BC2"/>
    <mergeCell ref="A3:A26"/>
    <mergeCell ref="C4:BC4"/>
    <mergeCell ref="C5:BC5"/>
    <mergeCell ref="B6:B12"/>
    <mergeCell ref="C6:AI12"/>
    <mergeCell ref="AJ6:BC12"/>
    <mergeCell ref="C13:D13"/>
    <mergeCell ref="AM15:AS15"/>
    <mergeCell ref="AT15:AY15"/>
    <mergeCell ref="AZ15:BC15"/>
    <mergeCell ref="C16:BC16"/>
    <mergeCell ref="C17:W17"/>
    <mergeCell ref="X17:AE17"/>
    <mergeCell ref="AF17:BC17"/>
    <mergeCell ref="C15:W15"/>
    <mergeCell ref="E13:BC13"/>
    <mergeCell ref="C14:W14"/>
    <mergeCell ref="X14:AE14"/>
    <mergeCell ref="C39:BC40"/>
    <mergeCell ref="B37:B40"/>
    <mergeCell ref="X15:AE15"/>
    <mergeCell ref="AF15:AI15"/>
    <mergeCell ref="AJ15:AL15"/>
    <mergeCell ref="B18:B20"/>
    <mergeCell ref="C18:BC26"/>
    <mergeCell ref="B21:B26"/>
    <mergeCell ref="A27:B27"/>
    <mergeCell ref="C27:BC27"/>
    <mergeCell ref="A28:A58"/>
    <mergeCell ref="C28:BC28"/>
    <mergeCell ref="B29:B36"/>
    <mergeCell ref="AR37:BC37"/>
    <mergeCell ref="AA38:AD38"/>
    <mergeCell ref="C37:F37"/>
    <mergeCell ref="G37:J37"/>
    <mergeCell ref="M37:P37"/>
    <mergeCell ref="U37:X37"/>
    <mergeCell ref="C38:F38"/>
    <mergeCell ref="G38:J38"/>
    <mergeCell ref="M38:P38"/>
    <mergeCell ref="U38:X38"/>
    <mergeCell ref="AA37:AD37"/>
    <mergeCell ref="L42:P42"/>
    <mergeCell ref="R42:S42"/>
    <mergeCell ref="U42:Y42"/>
    <mergeCell ref="AA42:AB42"/>
    <mergeCell ref="AD42:AG42"/>
    <mergeCell ref="AM42:BB42"/>
    <mergeCell ref="B41:B42"/>
    <mergeCell ref="C41:D41"/>
    <mergeCell ref="E41:G41"/>
    <mergeCell ref="H41:I41"/>
    <mergeCell ref="J41:M41"/>
    <mergeCell ref="AN41:AO41"/>
    <mergeCell ref="AR41:BC41"/>
    <mergeCell ref="C42:G42"/>
    <mergeCell ref="I42:J42"/>
    <mergeCell ref="B43:B54"/>
    <mergeCell ref="C43:I43"/>
    <mergeCell ref="J43:S43"/>
    <mergeCell ref="T43:BC43"/>
    <mergeCell ref="C44:I44"/>
    <mergeCell ref="J44:S44"/>
    <mergeCell ref="T44:BC44"/>
    <mergeCell ref="C45:I45"/>
    <mergeCell ref="J45:S45"/>
    <mergeCell ref="T45:BC45"/>
    <mergeCell ref="C48:I48"/>
    <mergeCell ref="J48:S48"/>
    <mergeCell ref="T48:BC48"/>
    <mergeCell ref="C49:I49"/>
    <mergeCell ref="J49:S49"/>
    <mergeCell ref="T49:BC49"/>
    <mergeCell ref="C46:I46"/>
    <mergeCell ref="J46:S46"/>
    <mergeCell ref="T46:BC46"/>
    <mergeCell ref="C47:I47"/>
    <mergeCell ref="J47:S47"/>
    <mergeCell ref="T47:BC47"/>
    <mergeCell ref="C52:I52"/>
    <mergeCell ref="J52:S52"/>
    <mergeCell ref="T52:BC52"/>
    <mergeCell ref="C53:I53"/>
    <mergeCell ref="J53:S53"/>
    <mergeCell ref="T53:BC53"/>
    <mergeCell ref="C50:I50"/>
    <mergeCell ref="J50:S50"/>
    <mergeCell ref="T50:BC50"/>
    <mergeCell ref="C51:I51"/>
    <mergeCell ref="J51:S51"/>
    <mergeCell ref="T51:BC51"/>
    <mergeCell ref="C56:BC56"/>
    <mergeCell ref="C55:L55"/>
    <mergeCell ref="M55:O55"/>
    <mergeCell ref="P55:Y55"/>
    <mergeCell ref="Z55:AD55"/>
    <mergeCell ref="C57:BC57"/>
    <mergeCell ref="C54:I54"/>
    <mergeCell ref="J54:S54"/>
    <mergeCell ref="T54:BC54"/>
    <mergeCell ref="AE55:AG55"/>
    <mergeCell ref="AH55:AJ55"/>
    <mergeCell ref="AK55:BC55"/>
    <mergeCell ref="B61:B62"/>
    <mergeCell ref="G61:O61"/>
    <mergeCell ref="Q61:R61"/>
    <mergeCell ref="C64:F64"/>
    <mergeCell ref="G64:H64"/>
    <mergeCell ref="J64:K64"/>
    <mergeCell ref="M64:S64"/>
    <mergeCell ref="C58:BC58"/>
    <mergeCell ref="A59:B59"/>
    <mergeCell ref="C59:BC59"/>
    <mergeCell ref="A60:A79"/>
    <mergeCell ref="D60:E60"/>
    <mergeCell ref="G60:L60"/>
    <mergeCell ref="N60:O60"/>
    <mergeCell ref="D62:E62"/>
    <mergeCell ref="C63:F63"/>
    <mergeCell ref="G63:H63"/>
    <mergeCell ref="Q60:X60"/>
    <mergeCell ref="Z60:AA60"/>
    <mergeCell ref="AC60:BC60"/>
    <mergeCell ref="T61:AG61"/>
    <mergeCell ref="AI61:AJ61"/>
    <mergeCell ref="AL61:BC61"/>
    <mergeCell ref="J63:K63"/>
    <mergeCell ref="AE65:BC65"/>
    <mergeCell ref="B66:B72"/>
    <mergeCell ref="C68:BC72"/>
    <mergeCell ref="G65:H65"/>
    <mergeCell ref="J65:K65"/>
    <mergeCell ref="M65:S65"/>
    <mergeCell ref="U65:V65"/>
    <mergeCell ref="D73:E73"/>
    <mergeCell ref="M63:S63"/>
    <mergeCell ref="C65:F65"/>
    <mergeCell ref="U64:V64"/>
    <mergeCell ref="X64:AD64"/>
    <mergeCell ref="AE64:BC64"/>
    <mergeCell ref="U63:V63"/>
    <mergeCell ref="X63:AC63"/>
    <mergeCell ref="AE63:AF63"/>
    <mergeCell ref="AH63:AN63"/>
    <mergeCell ref="AP63:AQ63"/>
    <mergeCell ref="AS63:BC63"/>
    <mergeCell ref="X65:AD65"/>
    <mergeCell ref="B75:B76"/>
    <mergeCell ref="C75:BC79"/>
    <mergeCell ref="A80:A89"/>
    <mergeCell ref="C80:BC80"/>
    <mergeCell ref="D81:E81"/>
    <mergeCell ref="F81:H81"/>
    <mergeCell ref="I81:J81"/>
    <mergeCell ref="L81:V81"/>
    <mergeCell ref="W81:AE81"/>
    <mergeCell ref="AG81:AI81"/>
    <mergeCell ref="AJ81:AK81"/>
    <mergeCell ref="AM81:AO81"/>
    <mergeCell ref="AQ81:BC81"/>
    <mergeCell ref="D82:E82"/>
    <mergeCell ref="F82:H82"/>
    <mergeCell ref="I82:J82"/>
    <mergeCell ref="L82:V82"/>
    <mergeCell ref="W82:AE82"/>
    <mergeCell ref="AG82:AI82"/>
    <mergeCell ref="AJ82:AK82"/>
    <mergeCell ref="AL82:AO82"/>
    <mergeCell ref="AS82:AU82"/>
    <mergeCell ref="AW82:BC82"/>
    <mergeCell ref="D83:E83"/>
    <mergeCell ref="D74:E74"/>
    <mergeCell ref="G74:N74"/>
    <mergeCell ref="P74:Q74"/>
    <mergeCell ref="S74:AD74"/>
    <mergeCell ref="AF74:AG74"/>
    <mergeCell ref="AI74:BC74"/>
    <mergeCell ref="G73:I73"/>
    <mergeCell ref="L73:M73"/>
    <mergeCell ref="O73:S73"/>
    <mergeCell ref="U73:V73"/>
    <mergeCell ref="X73:AB73"/>
    <mergeCell ref="AD73:AY73"/>
    <mergeCell ref="F83:H83"/>
    <mergeCell ref="I83:J83"/>
    <mergeCell ref="L83:V83"/>
    <mergeCell ref="W83:AE83"/>
    <mergeCell ref="AG83:AI83"/>
    <mergeCell ref="AJ83:AK83"/>
    <mergeCell ref="AM83:AO83"/>
    <mergeCell ref="AQ83:BC83"/>
    <mergeCell ref="D84:E84"/>
    <mergeCell ref="F84:H84"/>
    <mergeCell ref="I84:J84"/>
    <mergeCell ref="L84:V84"/>
    <mergeCell ref="W84:AE84"/>
    <mergeCell ref="AG84:AI84"/>
    <mergeCell ref="AJ84:AK84"/>
    <mergeCell ref="AM84:AO84"/>
    <mergeCell ref="AQ84:BC84"/>
    <mergeCell ref="D85:E85"/>
    <mergeCell ref="F85:H85"/>
    <mergeCell ref="I85:J85"/>
    <mergeCell ref="L85:V85"/>
    <mergeCell ref="W85:AE85"/>
    <mergeCell ref="AG85:AI85"/>
    <mergeCell ref="AJ85:AK85"/>
    <mergeCell ref="AM85:AO85"/>
    <mergeCell ref="AQ85:BC85"/>
    <mergeCell ref="A90:A93"/>
    <mergeCell ref="D90:E90"/>
    <mergeCell ref="G90:N90"/>
    <mergeCell ref="P90:Q90"/>
    <mergeCell ref="S90:Z90"/>
    <mergeCell ref="AB90:AC90"/>
    <mergeCell ref="AE90:AI90"/>
    <mergeCell ref="X93:AD93"/>
    <mergeCell ref="AE93:AG93"/>
    <mergeCell ref="C91:T91"/>
    <mergeCell ref="U91:W91"/>
    <mergeCell ref="Y91:Z91"/>
    <mergeCell ref="AB91:BC91"/>
    <mergeCell ref="C92:W92"/>
    <mergeCell ref="AH93:AM93"/>
    <mergeCell ref="D93:E93"/>
    <mergeCell ref="F93:H93"/>
    <mergeCell ref="I93:J93"/>
    <mergeCell ref="L93:W93"/>
    <mergeCell ref="AE100:BC100"/>
    <mergeCell ref="X102:AD102"/>
    <mergeCell ref="AE102:BC102"/>
    <mergeCell ref="C102:W102"/>
    <mergeCell ref="C101:W101"/>
    <mergeCell ref="X101:AD101"/>
    <mergeCell ref="B86:B87"/>
    <mergeCell ref="C86:BC89"/>
    <mergeCell ref="B88:B89"/>
    <mergeCell ref="AK90:BB90"/>
    <mergeCell ref="AE101:BC101"/>
    <mergeCell ref="A104:A106"/>
    <mergeCell ref="C105:BC105"/>
    <mergeCell ref="C106:BC106"/>
    <mergeCell ref="A103:B103"/>
    <mergeCell ref="C103:W103"/>
    <mergeCell ref="X103:BC103"/>
    <mergeCell ref="AE97:BC97"/>
    <mergeCell ref="AN93:AP93"/>
    <mergeCell ref="A94:A102"/>
    <mergeCell ref="C94:D94"/>
    <mergeCell ref="C95:D95"/>
    <mergeCell ref="C96:W96"/>
    <mergeCell ref="E94:BC94"/>
    <mergeCell ref="E95:BC95"/>
    <mergeCell ref="X96:AD96"/>
    <mergeCell ref="AE96:BC96"/>
    <mergeCell ref="C97:W97"/>
    <mergeCell ref="X97:AD97"/>
    <mergeCell ref="C98:W98"/>
    <mergeCell ref="X98:AD98"/>
    <mergeCell ref="AE98:BC98"/>
    <mergeCell ref="B99:BC99"/>
    <mergeCell ref="C100:W100"/>
    <mergeCell ref="X100:AD100"/>
  </mergeCells>
  <phoneticPr fontId="2"/>
  <conditionalFormatting sqref="AD63 AO63 W65:X65 T63:T65">
    <cfRule type="expression" dxfId="195" priority="86" stopIfTrue="1">
      <formula>AND($J$61="",$S$61="",$AD$61="",$AO$61="",$J$63="",$S$63="",$J$64="",$S$64="")</formula>
    </cfRule>
  </conditionalFormatting>
  <conditionalFormatting sqref="C4:BC5 E13 AF15:AI15 AT15 C17:W17 AF17:BC17 H3">
    <cfRule type="containsBlanks" dxfId="194" priority="90" stopIfTrue="1">
      <formula>LEN(TRIM(C3))=0</formula>
    </cfRule>
  </conditionalFormatting>
  <conditionalFormatting sqref="C6">
    <cfRule type="expression" dxfId="193" priority="84" stopIfTrue="1">
      <formula>AND($C$6:$AI$12="")</formula>
    </cfRule>
  </conditionalFormatting>
  <conditionalFormatting sqref="C18">
    <cfRule type="expression" dxfId="192" priority="83" stopIfTrue="1">
      <formula>AND($C$18:$BC$24="")</formula>
    </cfRule>
  </conditionalFormatting>
  <conditionalFormatting sqref="AF14:BC14">
    <cfRule type="containsBlanks" dxfId="191" priority="89" stopIfTrue="1">
      <formula>LEN(TRIM(AF14))=0</formula>
    </cfRule>
  </conditionalFormatting>
  <conditionalFormatting sqref="C3">
    <cfRule type="containsBlanks" dxfId="190" priority="88" stopIfTrue="1">
      <formula>LEN(TRIM(C3))=0</formula>
    </cfRule>
  </conditionalFormatting>
  <conditionalFormatting sqref="C28">
    <cfRule type="expression" dxfId="189" priority="85" stopIfTrue="1">
      <formula>AND(C28="",C29:BC35="")</formula>
    </cfRule>
  </conditionalFormatting>
  <conditionalFormatting sqref="AN41:AO41">
    <cfRule type="expression" dxfId="188" priority="82" stopIfTrue="1">
      <formula>AND(E41="",AN41="")</formula>
    </cfRule>
  </conditionalFormatting>
  <conditionalFormatting sqref="I65">
    <cfRule type="expression" dxfId="187" priority="81" stopIfTrue="1">
      <formula>AND($J$61="",$S$61="",$AD$61="",$AO$61="",$J$63="",$S$63="",$J$64="",$S$64="")</formula>
    </cfRule>
  </conditionalFormatting>
  <conditionalFormatting sqref="I63:I64">
    <cfRule type="expression" dxfId="186" priority="80" stopIfTrue="1">
      <formula>AND($J$61="",$S$61="",$AD$61="",$AO$61="",$J$63="",$S$63="",$J$64="",$S$64="")</formula>
    </cfRule>
  </conditionalFormatting>
  <conditionalFormatting sqref="AE64">
    <cfRule type="expression" dxfId="185" priority="79" stopIfTrue="1">
      <formula>AND($J$61="",$S$61="",$AD$61="",$AO$61="",$J$63="",$S$63="",$J$64="",$S$64="")</formula>
    </cfRule>
  </conditionalFormatting>
  <conditionalFormatting sqref="AE64">
    <cfRule type="expression" dxfId="184" priority="78" stopIfTrue="1">
      <formula>AND($J$61="",$S$61="",$AD$61="",$AO$61="",$J$63="",$S$63="",$J$64="",$S$64="")</formula>
    </cfRule>
  </conditionalFormatting>
  <conditionalFormatting sqref="AE64">
    <cfRule type="expression" dxfId="183" priority="77" stopIfTrue="1">
      <formula>AND($J$61="",$S$61="",$AD$61="",$AO$61="",$J$63="",$S$63="",$J$64="",$S$64="")</formula>
    </cfRule>
  </conditionalFormatting>
  <conditionalFormatting sqref="AE64">
    <cfRule type="expression" dxfId="182" priority="76" stopIfTrue="1">
      <formula>AND($J$61="",$S$61="",$AD$61="",$AO$61="",$J$63="",$S$63="",$J$64="",$S$64="")</formula>
    </cfRule>
  </conditionalFormatting>
  <conditionalFormatting sqref="T64">
    <cfRule type="expression" dxfId="181" priority="75" stopIfTrue="1">
      <formula>AND($J$61="",$S$61="",$AD$61="",$AO$61="",$J$63="",$S$63="",$J$64="",$S$64="")</formula>
    </cfRule>
  </conditionalFormatting>
  <conditionalFormatting sqref="X64">
    <cfRule type="expression" dxfId="180" priority="74" stopIfTrue="1">
      <formula>AND($J$61="",$S$61="",$AD$61="",$AO$61="",$J$63="",$S$63="",$J$64="",$S$64="")</formula>
    </cfRule>
  </conditionalFormatting>
  <conditionalFormatting sqref="AE64">
    <cfRule type="expression" dxfId="179" priority="73" stopIfTrue="1">
      <formula>AND($J$61="",$S$61="",$AD$61="",$AO$61="",$J$63="",$S$63="",$J$64="",$S$64="")</formula>
    </cfRule>
  </conditionalFormatting>
  <conditionalFormatting sqref="W64">
    <cfRule type="expression" dxfId="178" priority="72" stopIfTrue="1">
      <formula>AND($J$61="",$S$61="",$AD$61="",$AO$61="",$J$63="",$S$63="",$J$64="",$S$64="")</formula>
    </cfRule>
  </conditionalFormatting>
  <conditionalFormatting sqref="D60:E60">
    <cfRule type="expression" dxfId="177" priority="70" stopIfTrue="1">
      <formula>AND(D60="",N60="",Z60="",D61="",Q61="",AI61="",D62="")</formula>
    </cfRule>
  </conditionalFormatting>
  <conditionalFormatting sqref="C91:T91">
    <cfRule type="expression" dxfId="176" priority="91" stopIfTrue="1">
      <formula>AND($C$91="",$Y$91="")</formula>
    </cfRule>
  </conditionalFormatting>
  <conditionalFormatting sqref="C29">
    <cfRule type="expression" dxfId="175" priority="87" stopIfTrue="1">
      <formula>AND($C$28="",$C$29:$BC$36="")</formula>
    </cfRule>
  </conditionalFormatting>
  <conditionalFormatting sqref="C58:BC58">
    <cfRule type="containsBlanks" dxfId="174" priority="71" stopIfTrue="1">
      <formula>LEN(TRIM(C58))=0</formula>
    </cfRule>
  </conditionalFormatting>
  <conditionalFormatting sqref="N60:O60">
    <cfRule type="expression" dxfId="173" priority="69" stopIfTrue="1">
      <formula>AND(D60="",N60="",Z60="",D61="",Q61="",AI61="",D62="")</formula>
    </cfRule>
  </conditionalFormatting>
  <conditionalFormatting sqref="Z60:AA60">
    <cfRule type="expression" dxfId="172" priority="68" stopIfTrue="1">
      <formula>AND(D60="",N60="",Z60="",D61="",Q61="",AI61="",D62="")</formula>
    </cfRule>
  </conditionalFormatting>
  <conditionalFormatting sqref="Q61:R61">
    <cfRule type="expression" dxfId="171" priority="66" stopIfTrue="1">
      <formula>AND(D60="",N60="",Z60="",D61="",Q61="",AI61="",D62="")</formula>
    </cfRule>
  </conditionalFormatting>
  <conditionalFormatting sqref="J65:K65">
    <cfRule type="expression" dxfId="170" priority="65" stopIfTrue="1">
      <formula>IF(OR(D60&lt;&gt;"",Q61&lt;&gt;""),IF(J65="",U65=""))</formula>
    </cfRule>
  </conditionalFormatting>
  <conditionalFormatting sqref="U65:V65">
    <cfRule type="expression" dxfId="169" priority="64" stopIfTrue="1">
      <formula>IF(OR(D60&lt;&gt;"",Q61&lt;&gt;""),IF(J65="",U65=""))</formula>
    </cfRule>
  </conditionalFormatting>
  <conditionalFormatting sqref="D73:E73">
    <cfRule type="expression" dxfId="168" priority="63" stopIfTrue="1">
      <formula>AND(D73="",L73="",U73="",AD73="")</formula>
    </cfRule>
  </conditionalFormatting>
  <conditionalFormatting sqref="L73:M73">
    <cfRule type="expression" dxfId="167" priority="62" stopIfTrue="1">
      <formula>AND(D73="",L73="",U73="",AD73="")</formula>
    </cfRule>
  </conditionalFormatting>
  <conditionalFormatting sqref="U73:V73">
    <cfRule type="expression" dxfId="166" priority="61" stopIfTrue="1">
      <formula>AND(D73="",L73="",U73="",AD73="")</formula>
    </cfRule>
  </conditionalFormatting>
  <conditionalFormatting sqref="D74:E74">
    <cfRule type="expression" dxfId="165" priority="60" stopIfTrue="1">
      <formula>IF(OR(D73="●",U73="●",AD73&lt;&gt;""),AND(D74="",P74="",AF74=""))</formula>
    </cfRule>
  </conditionalFormatting>
  <conditionalFormatting sqref="P74:Q74">
    <cfRule type="expression" dxfId="164" priority="59" stopIfTrue="1">
      <formula>IF(OR(D73="●",U73="●",AD73&lt;&gt;""),AND(D74="",P74="",AF74=""))</formula>
    </cfRule>
  </conditionalFormatting>
  <conditionalFormatting sqref="AF74:AG74">
    <cfRule type="expression" dxfId="163" priority="58" stopIfTrue="1">
      <formula>IF(OR(D73="●",U73="●",AD73&lt;&gt;""),AND(D74="",P74="",AF74=""))</formula>
    </cfRule>
  </conditionalFormatting>
  <conditionalFormatting sqref="P90:Q90">
    <cfRule type="expression" dxfId="162" priority="57" stopIfTrue="1">
      <formula>AND(D90="",P90="",AB90="",AK90="")</formula>
    </cfRule>
  </conditionalFormatting>
  <conditionalFormatting sqref="AB90:AC90">
    <cfRule type="expression" dxfId="161" priority="56" stopIfTrue="1">
      <formula>AND(D90="",P90="",AB90="",AK90="")</formula>
    </cfRule>
  </conditionalFormatting>
  <conditionalFormatting sqref="D90:E90">
    <cfRule type="expression" dxfId="160" priority="55" stopIfTrue="1">
      <formula>AND(D90="",P90="",AB90="",AK90="")</formula>
    </cfRule>
  </conditionalFormatting>
  <conditionalFormatting sqref="C55:L55">
    <cfRule type="expression" dxfId="159" priority="54" stopIfTrue="1">
      <formula>AND(C55="",P55="",AE55="")</formula>
    </cfRule>
  </conditionalFormatting>
  <conditionalFormatting sqref="P55:Y55">
    <cfRule type="expression" dxfId="158" priority="53" stopIfTrue="1">
      <formula>AND(C55="",P55="",AE55="")</formula>
    </cfRule>
  </conditionalFormatting>
  <conditionalFormatting sqref="AG82:AI82">
    <cfRule type="expression" dxfId="157" priority="52" stopIfTrue="1">
      <formula>AND(AG82="可",AL82="不可",AS82="無")</formula>
    </cfRule>
  </conditionalFormatting>
  <conditionalFormatting sqref="AL82:AO82">
    <cfRule type="expression" dxfId="156" priority="51" stopIfTrue="1">
      <formula>AND(AG82="可",AL82="不可",AS82="無")</formula>
    </cfRule>
  </conditionalFormatting>
  <conditionalFormatting sqref="AS82:AU82">
    <cfRule type="expression" dxfId="155" priority="50" stopIfTrue="1">
      <formula>AND(AG82="可",AL82="不可",AS82="無")</formula>
    </cfRule>
  </conditionalFormatting>
  <conditionalFormatting sqref="D82:E82">
    <cfRule type="expression" dxfId="154" priority="49" stopIfTrue="1">
      <formula>AND(D82="有",I82="無")</formula>
    </cfRule>
  </conditionalFormatting>
  <conditionalFormatting sqref="I82:J82">
    <cfRule type="expression" dxfId="153" priority="48" stopIfTrue="1">
      <formula>AND(D82="有",I82="無")</formula>
    </cfRule>
  </conditionalFormatting>
  <conditionalFormatting sqref="D81:E81">
    <cfRule type="expression" dxfId="152" priority="47" stopIfTrue="1">
      <formula>AND(D81="有",I81="無")</formula>
    </cfRule>
  </conditionalFormatting>
  <conditionalFormatting sqref="I81:J81">
    <cfRule type="expression" dxfId="151" priority="46" stopIfTrue="1">
      <formula>AND(D81="有",I81="無")</formula>
    </cfRule>
  </conditionalFormatting>
  <conditionalFormatting sqref="D83:E83">
    <cfRule type="expression" dxfId="150" priority="45" stopIfTrue="1">
      <formula>AND(D83="有",I83="無")</formula>
    </cfRule>
  </conditionalFormatting>
  <conditionalFormatting sqref="I83:J83">
    <cfRule type="expression" dxfId="149" priority="44" stopIfTrue="1">
      <formula>AND(D83="有",I83="無")</formula>
    </cfRule>
  </conditionalFormatting>
  <conditionalFormatting sqref="D84:E84">
    <cfRule type="expression" dxfId="148" priority="43" stopIfTrue="1">
      <formula>AND(D84="有",I84="無")</formula>
    </cfRule>
  </conditionalFormatting>
  <conditionalFormatting sqref="I84:J84">
    <cfRule type="expression" dxfId="147" priority="42" stopIfTrue="1">
      <formula>AND(D84="有",I84="無")</formula>
    </cfRule>
  </conditionalFormatting>
  <conditionalFormatting sqref="D85:E85">
    <cfRule type="expression" dxfId="146" priority="41" stopIfTrue="1">
      <formula>AND(D85="有",I85="無")</formula>
    </cfRule>
  </conditionalFormatting>
  <conditionalFormatting sqref="I85:J85">
    <cfRule type="expression" dxfId="145" priority="40" stopIfTrue="1">
      <formula>AND(D85="有",I85="無")</formula>
    </cfRule>
  </conditionalFormatting>
  <conditionalFormatting sqref="AG81:AI81">
    <cfRule type="expression" dxfId="144" priority="39" stopIfTrue="1">
      <formula>AND(AG81="有",AM81="無")</formula>
    </cfRule>
  </conditionalFormatting>
  <conditionalFormatting sqref="AM81:AO81">
    <cfRule type="expression" dxfId="143" priority="38" stopIfTrue="1">
      <formula>AND(AG81="有",AM81="無")</formula>
    </cfRule>
  </conditionalFormatting>
  <conditionalFormatting sqref="AG83:AI83">
    <cfRule type="expression" dxfId="142" priority="37" stopIfTrue="1">
      <formula>AND(AG83="有",AM83="無")</formula>
    </cfRule>
  </conditionalFormatting>
  <conditionalFormatting sqref="AM83:AO83">
    <cfRule type="expression" dxfId="141" priority="36" stopIfTrue="1">
      <formula>AND(AG83="有",AM83="無")</formula>
    </cfRule>
  </conditionalFormatting>
  <conditionalFormatting sqref="AG84:AI84">
    <cfRule type="expression" dxfId="140" priority="35" stopIfTrue="1">
      <formula>AND(AG84="有",AM84="無")</formula>
    </cfRule>
  </conditionalFormatting>
  <conditionalFormatting sqref="AM84:AO84">
    <cfRule type="expression" dxfId="139" priority="34" stopIfTrue="1">
      <formula>AND(AG84="有",AM84="無")</formula>
    </cfRule>
  </conditionalFormatting>
  <conditionalFormatting sqref="AG85:AI85">
    <cfRule type="expression" dxfId="138" priority="33" stopIfTrue="1">
      <formula>AND(AG85="有",AM85="無")</formula>
    </cfRule>
  </conditionalFormatting>
  <conditionalFormatting sqref="AM85:AO85">
    <cfRule type="expression" dxfId="137" priority="32" stopIfTrue="1">
      <formula>AND(AG85="有",AM85="無")</formula>
    </cfRule>
  </conditionalFormatting>
  <conditionalFormatting sqref="C14:W15">
    <cfRule type="containsBlanks" dxfId="136" priority="31" stopIfTrue="1">
      <formula>LEN(TRIM(C14))=0</formula>
    </cfRule>
  </conditionalFormatting>
  <conditionalFormatting sqref="I42:J42">
    <cfRule type="expression" dxfId="135" priority="30" stopIfTrue="1">
      <formula>AND(I42="",R42="",AA42="",AM42="")</formula>
    </cfRule>
  </conditionalFormatting>
  <conditionalFormatting sqref="R42:S42">
    <cfRule type="expression" dxfId="134" priority="29" stopIfTrue="1">
      <formula>AND(I42="",R42="",AA42="",AM42="")</formula>
    </cfRule>
  </conditionalFormatting>
  <conditionalFormatting sqref="AA42:AB42">
    <cfRule type="expression" dxfId="133" priority="28" stopIfTrue="1">
      <formula>AND(I42="",R42="",AA42="",AM42="")</formula>
    </cfRule>
  </conditionalFormatting>
  <conditionalFormatting sqref="AM42">
    <cfRule type="expression" dxfId="132" priority="27" stopIfTrue="1">
      <formula>AND(I42="",R42="",AA42="",AM42="")</formula>
    </cfRule>
  </conditionalFormatting>
  <conditionalFormatting sqref="E41:G41">
    <cfRule type="expression" dxfId="131" priority="26" stopIfTrue="1">
      <formula>AND(E41="",AN41="")</formula>
    </cfRule>
  </conditionalFormatting>
  <conditionalFormatting sqref="Y91:Z91">
    <cfRule type="expression" dxfId="130" priority="25" stopIfTrue="1">
      <formula>AND($C$91="",$Y$91="")</formula>
    </cfRule>
  </conditionalFormatting>
  <conditionalFormatting sqref="AI61:AJ61">
    <cfRule type="expression" dxfId="129" priority="24" stopIfTrue="1">
      <formula>AND(D60="",N60="",Z60="",D61="",Q61="",AI61="",D62="")</formula>
    </cfRule>
  </conditionalFormatting>
  <conditionalFormatting sqref="J63:K63">
    <cfRule type="expression" priority="2" stopIfTrue="1">
      <formula>AND(D60="",N60="",Z60="",D61="",Q61="",AI61="",D62="")</formula>
    </cfRule>
    <cfRule type="expression" dxfId="128" priority="23" stopIfTrue="1">
      <formula>IF(OR(D60="●",N60="●",Z60="●",D61="●"),AND(J63="",U63="",AE63="",AP63="",J64="",U64=""))</formula>
    </cfRule>
  </conditionalFormatting>
  <conditionalFormatting sqref="U63:V63">
    <cfRule type="expression" dxfId="127" priority="22" stopIfTrue="1">
      <formula>IF(OR(D60="●",N60="●",Z60="●",D61="●"),AND(J63="",U63="",AE63="",AP63="",J64="",U64=""))</formula>
    </cfRule>
  </conditionalFormatting>
  <conditionalFormatting sqref="AE63:AF63">
    <cfRule type="expression" dxfId="126" priority="21" stopIfTrue="1">
      <formula>IF(OR(D60="●",N60="●",Z60="●",D61="●"),AND(J63="",U63="",AE63="",AP63="",J64="",U64=""))</formula>
    </cfRule>
  </conditionalFormatting>
  <conditionalFormatting sqref="AP63:AQ63">
    <cfRule type="expression" dxfId="125" priority="20" stopIfTrue="1">
      <formula>IF(OR(D60="●",N60="●",Z60="●",D61="●"),AND(J63="",U63="",AE63="",AP63="",J64="",U64=""))</formula>
    </cfRule>
  </conditionalFormatting>
  <conditionalFormatting sqref="J64:K64">
    <cfRule type="expression" dxfId="124" priority="19" stopIfTrue="1">
      <formula>IF(OR(D60="●",N60="●",Z60="●",D61="●",AI61="●"),AND(J63="",U63="",AE63="",AP63="",J64="",U64="",J64="",U64=""))</formula>
    </cfRule>
  </conditionalFormatting>
  <conditionalFormatting sqref="U64:V64">
    <cfRule type="expression" dxfId="123" priority="18" stopIfTrue="1">
      <formula>IF(OR(D60="●",N60="●",Z60="●",D61="●",AI61="●"),AND(J63="",U63="",AE63="",AP63="",J64="",U64="",J64="",U64=""))</formula>
    </cfRule>
  </conditionalFormatting>
  <conditionalFormatting sqref="C96:W98">
    <cfRule type="expression" dxfId="122" priority="17" stopIfTrue="1">
      <formula>AND($C$95="",$C$96="")</formula>
    </cfRule>
  </conditionalFormatting>
  <conditionalFormatting sqref="E94">
    <cfRule type="expression" dxfId="121" priority="16" stopIfTrue="1">
      <formula>$E$94=""</formula>
    </cfRule>
  </conditionalFormatting>
  <conditionalFormatting sqref="AE96:BC96">
    <cfRule type="containsBlanks" dxfId="120" priority="93" stopIfTrue="1">
      <formula>LEN(TRIM(AE96))=0</formula>
    </cfRule>
  </conditionalFormatting>
  <conditionalFormatting sqref="C98:W98">
    <cfRule type="containsBlanks" dxfId="119" priority="15" stopIfTrue="1">
      <formula>LEN(TRIM(C98))=0</formula>
    </cfRule>
  </conditionalFormatting>
  <conditionalFormatting sqref="AE97:BC97">
    <cfRule type="containsBlanks" dxfId="118" priority="14" stopIfTrue="1">
      <formula>LEN(TRIM(AE97))=0</formula>
    </cfRule>
  </conditionalFormatting>
  <conditionalFormatting sqref="D93:E93">
    <cfRule type="expression" dxfId="117" priority="11" stopIfTrue="1">
      <formula>AND(D93="可",I93="否")</formula>
    </cfRule>
    <cfRule type="expression" dxfId="116" priority="13" stopIfTrue="1">
      <formula>AND(D93="有",I93="無")</formula>
    </cfRule>
  </conditionalFormatting>
  <conditionalFormatting sqref="I93:J93">
    <cfRule type="expression" dxfId="115" priority="10" stopIfTrue="1">
      <formula>AND(D93="可",I93="否")</formula>
    </cfRule>
    <cfRule type="expression" dxfId="114" priority="12" stopIfTrue="1">
      <formula>AND(D93="有",I93="無")</formula>
    </cfRule>
  </conditionalFormatting>
  <conditionalFormatting sqref="X93:AD93 AH93:AM93">
    <cfRule type="expression" dxfId="113" priority="9" stopIfTrue="1">
      <formula>AND($I$93="",$X$93="",$AH$93="")</formula>
    </cfRule>
  </conditionalFormatting>
  <conditionalFormatting sqref="D62:E62">
    <cfRule type="expression" dxfId="112" priority="8" stopIfTrue="1">
      <formula>AND(D60="",N60="",Z60="",D61="",Q61="",AI61="",D62="")</formula>
    </cfRule>
  </conditionalFormatting>
  <conditionalFormatting sqref="C68:BC72">
    <cfRule type="containsBlanks" dxfId="111" priority="94" stopIfTrue="1">
      <formula>LEN(TRIM(C68))=0</formula>
    </cfRule>
  </conditionalFormatting>
  <conditionalFormatting sqref="AN37:AO37">
    <cfRule type="expression" dxfId="110" priority="95" stopIfTrue="1">
      <formula>AND(G37="",M37="",U37="",AA37="",AN37="")</formula>
    </cfRule>
  </conditionalFormatting>
  <conditionalFormatting sqref="G37:J37">
    <cfRule type="expression" dxfId="109" priority="96" stopIfTrue="1">
      <formula>AND(G37="",M37="",U37="",AA37="",AN37="")</formula>
    </cfRule>
  </conditionalFormatting>
  <conditionalFormatting sqref="M37">
    <cfRule type="expression" dxfId="108" priority="97" stopIfTrue="1">
      <formula>AND(G37="",M37="",U37="",AA37="",AN37="")</formula>
    </cfRule>
  </conditionalFormatting>
  <conditionalFormatting sqref="U37">
    <cfRule type="expression" dxfId="107" priority="98" stopIfTrue="1">
      <formula>AND(G37="",M37="",U37="",AA37="",AN37="")</formula>
    </cfRule>
  </conditionalFormatting>
  <conditionalFormatting sqref="AA37">
    <cfRule type="expression" dxfId="106" priority="99" stopIfTrue="1">
      <formula>AND(G37="",M37="",U37="",AA37="",AN37="")</formula>
    </cfRule>
  </conditionalFormatting>
  <conditionalFormatting sqref="G38:J38">
    <cfRule type="expression" dxfId="105" priority="4" stopIfTrue="1">
      <formula>AND(G38="",M38="",U38="",AA38="",AN38="")</formula>
    </cfRule>
  </conditionalFormatting>
  <conditionalFormatting sqref="M38">
    <cfRule type="expression" dxfId="104" priority="5" stopIfTrue="1">
      <formula>AND(G38="",M38="",U38="",AA38="",AN38="")</formula>
    </cfRule>
  </conditionalFormatting>
  <conditionalFormatting sqref="U38">
    <cfRule type="expression" dxfId="103" priority="6" stopIfTrue="1">
      <formula>AND(G38="",M38="",U38="",AA38="",AN38="")</formula>
    </cfRule>
  </conditionalFormatting>
  <conditionalFormatting sqref="AA38">
    <cfRule type="expression" dxfId="102" priority="7" stopIfTrue="1">
      <formula>AND(G38="",M38="",U38="",AA38="",AN38="")</formula>
    </cfRule>
  </conditionalFormatting>
  <conditionalFormatting sqref="C56:BC56">
    <cfRule type="containsBlanks" dxfId="101" priority="100" stopIfTrue="1">
      <formula>LEN(TRIM(C56))=0</formula>
    </cfRule>
  </conditionalFormatting>
  <conditionalFormatting sqref="C103">
    <cfRule type="containsBlanks" dxfId="100" priority="1" stopIfTrue="1">
      <formula>LEN(TRIM(C103))=0</formula>
    </cfRule>
  </conditionalFormatting>
  <dataValidations count="15">
    <dataValidation type="list" allowBlank="1" showInputMessage="1" showErrorMessage="1" sqref="AG82:AI82 D93:E93" xr:uid="{00000000-0002-0000-0000-000000000000}">
      <formula1>"可,"</formula1>
    </dataValidation>
    <dataValidation allowBlank="1" showInputMessage="1" showErrorMessage="1" prompt="スペースは入れずに半角にて入力ください (例：802-0082）" sqref="E13" xr:uid="{00000000-0002-0000-0000-000001000000}"/>
    <dataValidation allowBlank="1" showInputMessage="1" showErrorMessage="1" prompt="実習先が所在地と異なる場合はご記入ください" sqref="C57:BC57" xr:uid="{00000000-0002-0000-0000-000002000000}"/>
    <dataValidation allowBlank="1" showErrorMessage="1" sqref="X103 E95 C103" xr:uid="{00000000-0002-0000-0000-000003000000}"/>
    <dataValidation type="list" allowBlank="1" showInputMessage="1" showErrorMessage="1" sqref="AL82:AO82" xr:uid="{00000000-0002-0000-0000-000004000000}">
      <formula1>"不可,"</formula1>
    </dataValidation>
    <dataValidation type="list" allowBlank="1" showInputMessage="1" showErrorMessage="1" sqref="I81:J85 AM81:AO81 AS82:AU82 AM83:AO85" xr:uid="{00000000-0002-0000-0000-000005000000}">
      <formula1>"無,"</formula1>
    </dataValidation>
    <dataValidation type="list" allowBlank="1" showInputMessage="1" showErrorMessage="1" sqref="AI61:AJ61 Q61:R61 AF74:AG74 P74:Q74 AP63 AE63 J63:J65 U63:U65 P90:Q90 AN37:AO37 D73:E74 AN41:AO41 AA42:AB42 N60:O60 Z60:AA60 Y91:Z91 I42:J42 L73:M73 U73:V73 AB90:AC90 D90:E90 R42:S42 D60:E60 D62:E62" xr:uid="{00000000-0002-0000-0000-000006000000}">
      <formula1>"●,"</formula1>
    </dataValidation>
    <dataValidation type="list" allowBlank="1" showInputMessage="1" showErrorMessage="1" sqref="AG83:AI85 AG81:AI81 D81:E85" xr:uid="{00000000-0002-0000-0000-000007000000}">
      <formula1>"有,"</formula1>
    </dataValidation>
    <dataValidation allowBlank="1" showErrorMessage="1" prompt="インターンシップでの事務連絡、書類送付等をさせて頂く際のご担当者名をご記入ください。_x000a_学校担当者・フォーラム事務局担当のみ使用させていただきます。_x000a_（学生へは受入れが決定するまで公開をいたしません）" sqref="C102:W102" xr:uid="{00000000-0002-0000-0000-000008000000}"/>
    <dataValidation allowBlank="1" showInputMessage="1" showErrorMessage="1" prompt="インターンシップでの担当者名をご記入ください。_x000a_学校担当者・フォーラム事務局担当のみ使用させていただきます。_x000a_（学生へは受入れが決定するまで公開をいたしません）" sqref="C96:W96" xr:uid="{00000000-0002-0000-0000-000009000000}"/>
    <dataValidation type="list" allowBlank="1" showInputMessage="1" showErrorMessage="1" sqref="I93:J93" xr:uid="{00000000-0002-0000-0000-00000A000000}">
      <formula1>"否,"</formula1>
    </dataValidation>
    <dataValidation allowBlank="1" showInputMessage="1" showErrorMessage="1" prompt="マッチング無の際に延長する場合は、延長時の締切日についてご記入下さい。" sqref="AH93:AM93 X93:AD93" xr:uid="{00000000-0002-0000-0000-00000B000000}"/>
    <dataValidation imeMode="halfKatakana" allowBlank="1" showInputMessage="1" showErrorMessage="1" sqref="C3 H3" xr:uid="{00000000-0002-0000-0000-00000C000000}"/>
    <dataValidation imeMode="halfAlpha" allowBlank="1" showInputMessage="1" showErrorMessage="1" sqref="C14:W15 AF14:BC14" xr:uid="{00000000-0002-0000-0000-00000D000000}"/>
    <dataValidation type="whole" allowBlank="1" showInputMessage="1" showErrorMessage="1" error="実習日数は原則として、5日間以上です" sqref="E41:G41" xr:uid="{00000000-0002-0000-0000-00000E000000}">
      <formula1>5</formula1>
      <formula2>15</formula2>
    </dataValidation>
  </dataValidations>
  <printOptions horizontalCentered="1"/>
  <pageMargins left="0.35433070866141736" right="0.31496062992125984" top="0.35433070866141736" bottom="0.27559055118110237" header="0.19685039370078741" footer="0.19685039370078741"/>
  <pageSetup paperSize="9" scale="93" orientation="portrait" r:id="rId1"/>
  <headerFooter alignWithMargins="0">
    <oddHeader>&amp;R&amp;P／&amp;N</oddHeader>
  </headerFooter>
  <rowBreaks count="2" manualBreakCount="2">
    <brk id="26" max="54" man="1"/>
    <brk id="58" max="54" man="1"/>
  </row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K114"/>
  <sheetViews>
    <sheetView showGridLines="0" topLeftCell="A13" zoomScale="110" zoomScaleNormal="80" zoomScaleSheetLayoutView="110" zoomScalePageLayoutView="80" workbookViewId="0">
      <selection activeCell="AA38" sqref="AA38:AD38"/>
    </sheetView>
  </sheetViews>
  <sheetFormatPr defaultColWidth="12.875" defaultRowHeight="12.7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ols>
  <sheetData>
    <row r="1" spans="1:63" ht="13.5" thickBot="1">
      <c r="A1" s="1" t="s">
        <v>147</v>
      </c>
      <c r="BK1" s="79" t="s">
        <v>0</v>
      </c>
    </row>
    <row r="2" spans="1:63" ht="26.25" customHeight="1" thickBot="1">
      <c r="A2" s="489" t="s">
        <v>1</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1"/>
      <c r="BK2" s="79" t="s">
        <v>2</v>
      </c>
    </row>
    <row r="3" spans="1:63" ht="15" customHeight="1">
      <c r="A3" s="343" t="s">
        <v>3</v>
      </c>
      <c r="B3" s="168" t="s">
        <v>148</v>
      </c>
      <c r="C3" s="485">
        <f>事務局用※削除不可!D3</f>
        <v>0</v>
      </c>
      <c r="D3" s="486"/>
      <c r="E3" s="486"/>
      <c r="F3" s="486"/>
      <c r="G3" s="486"/>
      <c r="H3" s="487" t="s">
        <v>149</v>
      </c>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8"/>
    </row>
    <row r="4" spans="1:63" ht="36" customHeight="1" thickBot="1">
      <c r="A4" s="344"/>
      <c r="B4" s="46" t="s">
        <v>5</v>
      </c>
      <c r="C4" s="492" t="s">
        <v>150</v>
      </c>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4"/>
    </row>
    <row r="5" spans="1:63" ht="30" customHeight="1">
      <c r="A5" s="344"/>
      <c r="B5" s="47" t="s">
        <v>6</v>
      </c>
      <c r="C5" s="495" t="str">
        <f>事務局用※削除不可!G3</f>
        <v/>
      </c>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7"/>
    </row>
    <row r="6" spans="1:63" ht="20.100000000000001" customHeight="1">
      <c r="A6" s="344"/>
      <c r="B6" s="275" t="s">
        <v>7</v>
      </c>
      <c r="C6" s="498" t="s">
        <v>151</v>
      </c>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522" t="s">
        <v>152</v>
      </c>
      <c r="AK6" s="522"/>
      <c r="AL6" s="522"/>
      <c r="AM6" s="522"/>
      <c r="AN6" s="522"/>
      <c r="AO6" s="522"/>
      <c r="AP6" s="522"/>
      <c r="AQ6" s="522"/>
      <c r="AR6" s="522"/>
      <c r="AS6" s="522"/>
      <c r="AT6" s="522"/>
      <c r="AU6" s="522"/>
      <c r="AV6" s="522"/>
      <c r="AW6" s="522"/>
      <c r="AX6" s="522"/>
      <c r="AY6" s="522"/>
      <c r="AZ6" s="522"/>
      <c r="BA6" s="522"/>
      <c r="BB6" s="522"/>
      <c r="BC6" s="523"/>
    </row>
    <row r="7" spans="1:63" ht="20.100000000000001" customHeight="1">
      <c r="A7" s="344"/>
      <c r="B7" s="276"/>
      <c r="C7" s="500"/>
      <c r="D7" s="501"/>
      <c r="E7" s="501"/>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24"/>
      <c r="AK7" s="524"/>
      <c r="AL7" s="524"/>
      <c r="AM7" s="524"/>
      <c r="AN7" s="524"/>
      <c r="AO7" s="524"/>
      <c r="AP7" s="524"/>
      <c r="AQ7" s="524"/>
      <c r="AR7" s="524"/>
      <c r="AS7" s="524"/>
      <c r="AT7" s="524"/>
      <c r="AU7" s="524"/>
      <c r="AV7" s="524"/>
      <c r="AW7" s="524"/>
      <c r="AX7" s="524"/>
      <c r="AY7" s="524"/>
      <c r="AZ7" s="524"/>
      <c r="BA7" s="524"/>
      <c r="BB7" s="524"/>
      <c r="BC7" s="525"/>
    </row>
    <row r="8" spans="1:63" ht="20.100000000000001" customHeight="1">
      <c r="A8" s="344"/>
      <c r="B8" s="276"/>
      <c r="C8" s="500"/>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24"/>
      <c r="AK8" s="524"/>
      <c r="AL8" s="524"/>
      <c r="AM8" s="524"/>
      <c r="AN8" s="524"/>
      <c r="AO8" s="524"/>
      <c r="AP8" s="524"/>
      <c r="AQ8" s="524"/>
      <c r="AR8" s="524"/>
      <c r="AS8" s="524"/>
      <c r="AT8" s="524"/>
      <c r="AU8" s="524"/>
      <c r="AV8" s="524"/>
      <c r="AW8" s="524"/>
      <c r="AX8" s="524"/>
      <c r="AY8" s="524"/>
      <c r="AZ8" s="524"/>
      <c r="BA8" s="524"/>
      <c r="BB8" s="524"/>
      <c r="BC8" s="525"/>
    </row>
    <row r="9" spans="1:63" ht="20.100000000000001" customHeight="1">
      <c r="A9" s="344"/>
      <c r="B9" s="276"/>
      <c r="C9" s="500"/>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24"/>
      <c r="AK9" s="524"/>
      <c r="AL9" s="524"/>
      <c r="AM9" s="524"/>
      <c r="AN9" s="524"/>
      <c r="AO9" s="524"/>
      <c r="AP9" s="524"/>
      <c r="AQ9" s="524"/>
      <c r="AR9" s="524"/>
      <c r="AS9" s="524"/>
      <c r="AT9" s="524"/>
      <c r="AU9" s="524"/>
      <c r="AV9" s="524"/>
      <c r="AW9" s="524"/>
      <c r="AX9" s="524"/>
      <c r="AY9" s="524"/>
      <c r="AZ9" s="524"/>
      <c r="BA9" s="524"/>
      <c r="BB9" s="524"/>
      <c r="BC9" s="525"/>
    </row>
    <row r="10" spans="1:63" ht="20.100000000000001" customHeight="1">
      <c r="A10" s="344"/>
      <c r="B10" s="276"/>
      <c r="C10" s="500"/>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24"/>
      <c r="AK10" s="524"/>
      <c r="AL10" s="524"/>
      <c r="AM10" s="524"/>
      <c r="AN10" s="524"/>
      <c r="AO10" s="524"/>
      <c r="AP10" s="524"/>
      <c r="AQ10" s="524"/>
      <c r="AR10" s="524"/>
      <c r="AS10" s="524"/>
      <c r="AT10" s="524"/>
      <c r="AU10" s="524"/>
      <c r="AV10" s="524"/>
      <c r="AW10" s="524"/>
      <c r="AX10" s="524"/>
      <c r="AY10" s="524"/>
      <c r="AZ10" s="524"/>
      <c r="BA10" s="524"/>
      <c r="BB10" s="524"/>
      <c r="BC10" s="525"/>
    </row>
    <row r="11" spans="1:63" ht="20.100000000000001" customHeight="1">
      <c r="A11" s="344"/>
      <c r="B11" s="276"/>
      <c r="C11" s="500"/>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24"/>
      <c r="AK11" s="524"/>
      <c r="AL11" s="524"/>
      <c r="AM11" s="524"/>
      <c r="AN11" s="524"/>
      <c r="AO11" s="524"/>
      <c r="AP11" s="524"/>
      <c r="AQ11" s="524"/>
      <c r="AR11" s="524"/>
      <c r="AS11" s="524"/>
      <c r="AT11" s="524"/>
      <c r="AU11" s="524"/>
      <c r="AV11" s="524"/>
      <c r="AW11" s="524"/>
      <c r="AX11" s="524"/>
      <c r="AY11" s="524"/>
      <c r="AZ11" s="524"/>
      <c r="BA11" s="524"/>
      <c r="BB11" s="524"/>
      <c r="BC11" s="525"/>
    </row>
    <row r="12" spans="1:63" ht="20.100000000000001" customHeight="1">
      <c r="A12" s="344"/>
      <c r="B12" s="361"/>
      <c r="C12" s="502"/>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26"/>
      <c r="AK12" s="526"/>
      <c r="AL12" s="526"/>
      <c r="AM12" s="526"/>
      <c r="AN12" s="526"/>
      <c r="AO12" s="526"/>
      <c r="AP12" s="526"/>
      <c r="AQ12" s="526"/>
      <c r="AR12" s="526"/>
      <c r="AS12" s="526"/>
      <c r="AT12" s="526"/>
      <c r="AU12" s="526"/>
      <c r="AV12" s="526"/>
      <c r="AW12" s="526"/>
      <c r="AX12" s="526"/>
      <c r="AY12" s="526"/>
      <c r="AZ12" s="526"/>
      <c r="BA12" s="526"/>
      <c r="BB12" s="526"/>
      <c r="BC12" s="527"/>
    </row>
    <row r="13" spans="1:63" ht="20.100000000000001" customHeight="1">
      <c r="A13" s="344"/>
      <c r="B13" s="47" t="s">
        <v>8</v>
      </c>
      <c r="C13" s="510" t="s">
        <v>9</v>
      </c>
      <c r="D13" s="511"/>
      <c r="E13" s="520" t="s">
        <v>153</v>
      </c>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1"/>
    </row>
    <row r="14" spans="1:63" ht="20.100000000000001" customHeight="1">
      <c r="A14" s="344"/>
      <c r="B14" s="184" t="s">
        <v>10</v>
      </c>
      <c r="C14" s="296" t="s">
        <v>154</v>
      </c>
      <c r="D14" s="297"/>
      <c r="E14" s="297"/>
      <c r="F14" s="297"/>
      <c r="G14" s="297"/>
      <c r="H14" s="297"/>
      <c r="I14" s="297"/>
      <c r="J14" s="297"/>
      <c r="K14" s="297"/>
      <c r="L14" s="297"/>
      <c r="M14" s="297"/>
      <c r="N14" s="297"/>
      <c r="O14" s="297"/>
      <c r="P14" s="297"/>
      <c r="Q14" s="297"/>
      <c r="R14" s="297"/>
      <c r="S14" s="297"/>
      <c r="T14" s="297"/>
      <c r="U14" s="297"/>
      <c r="V14" s="297"/>
      <c r="W14" s="448"/>
      <c r="X14" s="244" t="s">
        <v>11</v>
      </c>
      <c r="Y14" s="245"/>
      <c r="Z14" s="245"/>
      <c r="AA14" s="245"/>
      <c r="AB14" s="245"/>
      <c r="AC14" s="245"/>
      <c r="AD14" s="245"/>
      <c r="AE14" s="246"/>
      <c r="AF14" s="296" t="s">
        <v>155</v>
      </c>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473"/>
    </row>
    <row r="15" spans="1:63" ht="20.100000000000001" customHeight="1">
      <c r="A15" s="344"/>
      <c r="B15" s="184" t="s">
        <v>12</v>
      </c>
      <c r="C15" s="296" t="s">
        <v>156</v>
      </c>
      <c r="D15" s="297"/>
      <c r="E15" s="297"/>
      <c r="F15" s="297"/>
      <c r="G15" s="297"/>
      <c r="H15" s="297"/>
      <c r="I15" s="297"/>
      <c r="J15" s="297"/>
      <c r="K15" s="297"/>
      <c r="L15" s="297"/>
      <c r="M15" s="297"/>
      <c r="N15" s="297"/>
      <c r="O15" s="297"/>
      <c r="P15" s="297"/>
      <c r="Q15" s="297"/>
      <c r="R15" s="297"/>
      <c r="S15" s="297"/>
      <c r="T15" s="297"/>
      <c r="U15" s="297"/>
      <c r="V15" s="297"/>
      <c r="W15" s="448"/>
      <c r="X15" s="244" t="s">
        <v>13</v>
      </c>
      <c r="Y15" s="245"/>
      <c r="Z15" s="245"/>
      <c r="AA15" s="245"/>
      <c r="AB15" s="245"/>
      <c r="AC15" s="245"/>
      <c r="AD15" s="245"/>
      <c r="AE15" s="246"/>
      <c r="AF15" s="446">
        <v>100</v>
      </c>
      <c r="AG15" s="447"/>
      <c r="AH15" s="447"/>
      <c r="AI15" s="447"/>
      <c r="AJ15" s="297" t="s">
        <v>14</v>
      </c>
      <c r="AK15" s="297"/>
      <c r="AL15" s="448"/>
      <c r="AM15" s="244" t="s">
        <v>15</v>
      </c>
      <c r="AN15" s="245"/>
      <c r="AO15" s="245"/>
      <c r="AP15" s="245"/>
      <c r="AQ15" s="245"/>
      <c r="AR15" s="245"/>
      <c r="AS15" s="246"/>
      <c r="AT15" s="228">
        <v>40.5</v>
      </c>
      <c r="AU15" s="229"/>
      <c r="AV15" s="229"/>
      <c r="AW15" s="229"/>
      <c r="AX15" s="229"/>
      <c r="AY15" s="229"/>
      <c r="AZ15" s="297" t="s">
        <v>16</v>
      </c>
      <c r="BA15" s="297"/>
      <c r="BB15" s="297"/>
      <c r="BC15" s="473"/>
    </row>
    <row r="16" spans="1:63" ht="20.100000000000001" customHeight="1">
      <c r="A16" s="344"/>
      <c r="B16" s="48" t="s">
        <v>17</v>
      </c>
      <c r="C16" s="533" t="s">
        <v>157</v>
      </c>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5"/>
    </row>
    <row r="17" spans="1:55" ht="20.100000000000001" customHeight="1">
      <c r="A17" s="344"/>
      <c r="B17" s="184" t="s">
        <v>18</v>
      </c>
      <c r="C17" s="515" t="s">
        <v>158</v>
      </c>
      <c r="D17" s="516"/>
      <c r="E17" s="516"/>
      <c r="F17" s="516"/>
      <c r="G17" s="516"/>
      <c r="H17" s="516"/>
      <c r="I17" s="516"/>
      <c r="J17" s="516"/>
      <c r="K17" s="516"/>
      <c r="L17" s="516"/>
      <c r="M17" s="516"/>
      <c r="N17" s="516"/>
      <c r="O17" s="516"/>
      <c r="P17" s="516"/>
      <c r="Q17" s="516"/>
      <c r="R17" s="516"/>
      <c r="S17" s="516"/>
      <c r="T17" s="516"/>
      <c r="U17" s="516"/>
      <c r="V17" s="516"/>
      <c r="W17" s="517"/>
      <c r="X17" s="244" t="s">
        <v>19</v>
      </c>
      <c r="Y17" s="245"/>
      <c r="Z17" s="245"/>
      <c r="AA17" s="245"/>
      <c r="AB17" s="245"/>
      <c r="AC17" s="245"/>
      <c r="AD17" s="245"/>
      <c r="AE17" s="246"/>
      <c r="AF17" s="515" t="s">
        <v>159</v>
      </c>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8"/>
    </row>
    <row r="18" spans="1:55" ht="20.100000000000001" customHeight="1">
      <c r="A18" s="344"/>
      <c r="B18" s="275" t="s">
        <v>20</v>
      </c>
      <c r="C18" s="498" t="s">
        <v>160</v>
      </c>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528"/>
    </row>
    <row r="19" spans="1:55" ht="20.100000000000001" customHeight="1">
      <c r="A19" s="344"/>
      <c r="B19" s="276"/>
      <c r="C19" s="500"/>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1"/>
      <c r="BC19" s="529"/>
    </row>
    <row r="20" spans="1:55" ht="20.100000000000001" customHeight="1">
      <c r="A20" s="344"/>
      <c r="B20" s="276"/>
      <c r="C20" s="500"/>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29"/>
    </row>
    <row r="21" spans="1:55" ht="20.100000000000001" customHeight="1">
      <c r="A21" s="344"/>
      <c r="B21" s="276"/>
      <c r="C21" s="500"/>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1"/>
      <c r="BA21" s="501"/>
      <c r="BB21" s="501"/>
      <c r="BC21" s="529"/>
    </row>
    <row r="22" spans="1:55" ht="20.100000000000001" customHeight="1">
      <c r="A22" s="344"/>
      <c r="B22" s="276"/>
      <c r="C22" s="500"/>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29"/>
    </row>
    <row r="23" spans="1:55" ht="20.100000000000001" customHeight="1">
      <c r="A23" s="344"/>
      <c r="B23" s="276"/>
      <c r="C23" s="500"/>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1"/>
      <c r="BC23" s="529"/>
    </row>
    <row r="24" spans="1:55" ht="20.100000000000001" customHeight="1">
      <c r="A24" s="344"/>
      <c r="B24" s="276"/>
      <c r="C24" s="500"/>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c r="BA24" s="501"/>
      <c r="BB24" s="501"/>
      <c r="BC24" s="529"/>
    </row>
    <row r="25" spans="1:55" ht="20.100000000000001" customHeight="1">
      <c r="A25" s="344"/>
      <c r="B25" s="276"/>
      <c r="C25" s="500"/>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1"/>
      <c r="AS25" s="501"/>
      <c r="AT25" s="501"/>
      <c r="AU25" s="501"/>
      <c r="AV25" s="501"/>
      <c r="AW25" s="501"/>
      <c r="AX25" s="501"/>
      <c r="AY25" s="501"/>
      <c r="AZ25" s="501"/>
      <c r="BA25" s="501"/>
      <c r="BB25" s="501"/>
      <c r="BC25" s="529"/>
    </row>
    <row r="26" spans="1:55" ht="20.100000000000001" customHeight="1" thickBot="1">
      <c r="A26" s="345"/>
      <c r="B26" s="458"/>
      <c r="C26" s="530"/>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2"/>
    </row>
    <row r="27" spans="1:55" ht="32.25" customHeight="1" thickBot="1">
      <c r="A27" s="386" t="s">
        <v>21</v>
      </c>
      <c r="B27" s="387"/>
      <c r="C27" s="388" t="str">
        <f>C4</f>
        <v>○○製造株式会社</v>
      </c>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90"/>
    </row>
    <row r="28" spans="1:55" ht="30" customHeight="1">
      <c r="A28" s="459" t="s">
        <v>22</v>
      </c>
      <c r="B28" s="106" t="s">
        <v>23</v>
      </c>
      <c r="C28" s="462" t="s">
        <v>161</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4"/>
    </row>
    <row r="29" spans="1:55" ht="18.95" customHeight="1">
      <c r="A29" s="460"/>
      <c r="B29" s="465" t="s">
        <v>24</v>
      </c>
      <c r="C29" s="500" t="s">
        <v>162</v>
      </c>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c r="BA29" s="501"/>
      <c r="BB29" s="501"/>
      <c r="BC29" s="529"/>
    </row>
    <row r="30" spans="1:55" ht="18.95" customHeight="1">
      <c r="A30" s="460"/>
      <c r="B30" s="465"/>
      <c r="C30" s="500"/>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29"/>
    </row>
    <row r="31" spans="1:55" ht="18.95" customHeight="1">
      <c r="A31" s="460"/>
      <c r="B31" s="465"/>
      <c r="C31" s="500"/>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29"/>
    </row>
    <row r="32" spans="1:55" ht="18.95" customHeight="1">
      <c r="A32" s="460"/>
      <c r="B32" s="465"/>
      <c r="C32" s="500"/>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29"/>
    </row>
    <row r="33" spans="1:59" ht="18.95" customHeight="1">
      <c r="A33" s="460"/>
      <c r="B33" s="465"/>
      <c r="C33" s="500"/>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c r="BA33" s="501"/>
      <c r="BB33" s="501"/>
      <c r="BC33" s="529"/>
    </row>
    <row r="34" spans="1:59" ht="18.95" customHeight="1">
      <c r="A34" s="460"/>
      <c r="B34" s="465"/>
      <c r="C34" s="500"/>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A34" s="501"/>
      <c r="BB34" s="501"/>
      <c r="BC34" s="529"/>
    </row>
    <row r="35" spans="1:59" ht="18.95" customHeight="1">
      <c r="A35" s="460"/>
      <c r="B35" s="465"/>
      <c r="C35" s="500"/>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1"/>
      <c r="AY35" s="501"/>
      <c r="AZ35" s="501"/>
      <c r="BA35" s="501"/>
      <c r="BB35" s="501"/>
      <c r="BC35" s="529"/>
    </row>
    <row r="36" spans="1:59" ht="18.95" customHeight="1">
      <c r="A36" s="460"/>
      <c r="B36" s="466"/>
      <c r="C36" s="502"/>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36"/>
    </row>
    <row r="37" spans="1:59" ht="20.100000000000001" customHeight="1">
      <c r="A37" s="460"/>
      <c r="B37" s="420" t="s">
        <v>25</v>
      </c>
      <c r="C37" s="470" t="s">
        <v>26</v>
      </c>
      <c r="D37" s="471"/>
      <c r="E37" s="471"/>
      <c r="F37" s="471"/>
      <c r="G37" s="431">
        <v>9</v>
      </c>
      <c r="H37" s="431"/>
      <c r="I37" s="431"/>
      <c r="J37" s="431"/>
      <c r="K37" s="104" t="s">
        <v>27</v>
      </c>
      <c r="L37" s="104"/>
      <c r="M37" s="431">
        <v>1</v>
      </c>
      <c r="N37" s="431"/>
      <c r="O37" s="431"/>
      <c r="P37" s="431"/>
      <c r="Q37" s="104" t="s">
        <v>28</v>
      </c>
      <c r="R37" s="104"/>
      <c r="S37" s="192" t="s">
        <v>29</v>
      </c>
      <c r="T37" s="192"/>
      <c r="U37" s="431">
        <v>9</v>
      </c>
      <c r="V37" s="431"/>
      <c r="W37" s="431"/>
      <c r="X37" s="431"/>
      <c r="Y37" s="104" t="s">
        <v>27</v>
      </c>
      <c r="Z37" s="104"/>
      <c r="AA37" s="431">
        <v>25</v>
      </c>
      <c r="AB37" s="431"/>
      <c r="AC37" s="431"/>
      <c r="AD37" s="431"/>
      <c r="AE37" s="104" t="s">
        <v>28</v>
      </c>
      <c r="AF37" s="104"/>
      <c r="AG37" s="201"/>
      <c r="AH37" s="201"/>
      <c r="AI37" s="201"/>
      <c r="AJ37" s="201"/>
      <c r="AK37" s="201"/>
      <c r="AL37" s="201"/>
      <c r="AM37" s="113" t="s">
        <v>30</v>
      </c>
      <c r="AN37" s="474"/>
      <c r="AO37" s="474"/>
      <c r="AP37" s="114" t="s">
        <v>31</v>
      </c>
      <c r="AQ37" s="115"/>
      <c r="AR37" s="467" t="s">
        <v>32</v>
      </c>
      <c r="AS37" s="467"/>
      <c r="AT37" s="467"/>
      <c r="AU37" s="467"/>
      <c r="AV37" s="467"/>
      <c r="AW37" s="467"/>
      <c r="AX37" s="467"/>
      <c r="AY37" s="467"/>
      <c r="AZ37" s="467"/>
      <c r="BA37" s="467"/>
      <c r="BB37" s="467"/>
      <c r="BC37" s="468"/>
      <c r="BD37" s="2"/>
      <c r="BG37" s="49"/>
    </row>
    <row r="38" spans="1:59" ht="20.100000000000001" customHeight="1">
      <c r="A38" s="460"/>
      <c r="B38" s="421"/>
      <c r="C38" s="472" t="s">
        <v>33</v>
      </c>
      <c r="D38" s="382"/>
      <c r="E38" s="382"/>
      <c r="F38" s="382"/>
      <c r="G38" s="469"/>
      <c r="H38" s="469"/>
      <c r="I38" s="469"/>
      <c r="J38" s="469"/>
      <c r="K38" s="111" t="s">
        <v>27</v>
      </c>
      <c r="L38" s="111"/>
      <c r="M38" s="469"/>
      <c r="N38" s="469"/>
      <c r="O38" s="469"/>
      <c r="P38" s="469"/>
      <c r="Q38" s="111" t="s">
        <v>28</v>
      </c>
      <c r="R38" s="111"/>
      <c r="S38" s="188" t="s">
        <v>29</v>
      </c>
      <c r="T38" s="188"/>
      <c r="U38" s="469"/>
      <c r="V38" s="469"/>
      <c r="W38" s="469"/>
      <c r="X38" s="469"/>
      <c r="Y38" s="111" t="s">
        <v>27</v>
      </c>
      <c r="Z38" s="111"/>
      <c r="AA38" s="469"/>
      <c r="AB38" s="469"/>
      <c r="AC38" s="469"/>
      <c r="AD38" s="469"/>
      <c r="AE38" s="111" t="s">
        <v>28</v>
      </c>
      <c r="AF38" s="111"/>
      <c r="AG38" s="202"/>
      <c r="AH38" s="202"/>
      <c r="AI38" s="202"/>
      <c r="AJ38" s="202"/>
      <c r="AK38" s="112"/>
      <c r="AL38" s="112"/>
      <c r="AM38" s="116"/>
      <c r="AN38" s="119" t="s">
        <v>34</v>
      </c>
      <c r="AO38" s="117"/>
      <c r="AP38" s="117"/>
      <c r="AQ38" s="117"/>
      <c r="AR38" s="117"/>
      <c r="AS38" s="117"/>
      <c r="AT38" s="117"/>
      <c r="AU38" s="117"/>
      <c r="AV38" s="117"/>
      <c r="AW38" s="117"/>
      <c r="AX38" s="117"/>
      <c r="AY38" s="117"/>
      <c r="AZ38" s="117"/>
      <c r="BA38" s="117"/>
      <c r="BB38" s="117"/>
      <c r="BC38" s="118"/>
      <c r="BD38" s="2"/>
      <c r="BG38" s="49"/>
    </row>
    <row r="39" spans="1:59" ht="40.5" customHeight="1">
      <c r="A39" s="460"/>
      <c r="B39" s="422"/>
      <c r="C39" s="537" t="s">
        <v>163</v>
      </c>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9"/>
      <c r="AN39" s="539"/>
      <c r="AO39" s="539"/>
      <c r="AP39" s="539"/>
      <c r="AQ39" s="539"/>
      <c r="AR39" s="539"/>
      <c r="AS39" s="539"/>
      <c r="AT39" s="539"/>
      <c r="AU39" s="539"/>
      <c r="AV39" s="539"/>
      <c r="AW39" s="539"/>
      <c r="AX39" s="539"/>
      <c r="AY39" s="539"/>
      <c r="AZ39" s="539"/>
      <c r="BA39" s="539"/>
      <c r="BB39" s="539"/>
      <c r="BC39" s="540"/>
      <c r="BD39" s="2"/>
      <c r="BG39" s="49"/>
    </row>
    <row r="40" spans="1:59" ht="20.100000000000001" customHeight="1">
      <c r="A40" s="460"/>
      <c r="B40" s="420" t="s">
        <v>35</v>
      </c>
      <c r="C40" s="432" t="s">
        <v>30</v>
      </c>
      <c r="D40" s="433"/>
      <c r="E40" s="434">
        <v>10</v>
      </c>
      <c r="F40" s="434"/>
      <c r="G40" s="434"/>
      <c r="H40" s="297" t="s">
        <v>31</v>
      </c>
      <c r="I40" s="297"/>
      <c r="J40" s="300" t="s">
        <v>36</v>
      </c>
      <c r="K40" s="300"/>
      <c r="L40" s="300"/>
      <c r="M40" s="300"/>
      <c r="N40" s="44"/>
      <c r="O40" s="44"/>
      <c r="P40" s="44"/>
      <c r="Q40" s="44"/>
      <c r="R40" s="44"/>
      <c r="S40" s="44"/>
      <c r="T40" s="203" t="s">
        <v>37</v>
      </c>
      <c r="U40" s="44"/>
      <c r="V40" s="44"/>
      <c r="W40" s="44"/>
      <c r="X40" s="44"/>
      <c r="Y40" s="44"/>
      <c r="Z40" s="44"/>
      <c r="AA40" s="44"/>
      <c r="AB40" s="44"/>
      <c r="AC40" s="44"/>
      <c r="AD40" s="44"/>
      <c r="AE40" s="44"/>
      <c r="AF40" s="44"/>
      <c r="AG40" s="44"/>
      <c r="AH40" s="44"/>
      <c r="AI40" s="44"/>
      <c r="AJ40" s="44"/>
      <c r="AK40" s="44"/>
      <c r="AL40" s="44"/>
      <c r="AM40" s="50" t="s">
        <v>30</v>
      </c>
      <c r="AN40" s="297" t="s">
        <v>61</v>
      </c>
      <c r="AO40" s="297"/>
      <c r="AP40" s="51" t="s">
        <v>31</v>
      </c>
      <c r="AR40" s="435" t="s">
        <v>32</v>
      </c>
      <c r="AS40" s="435"/>
      <c r="AT40" s="435"/>
      <c r="AU40" s="435"/>
      <c r="AV40" s="435"/>
      <c r="AW40" s="435"/>
      <c r="AX40" s="435"/>
      <c r="AY40" s="435"/>
      <c r="AZ40" s="435"/>
      <c r="BA40" s="435"/>
      <c r="BB40" s="435"/>
      <c r="BC40" s="436"/>
      <c r="BG40" s="49"/>
    </row>
    <row r="41" spans="1:59" ht="20.100000000000001" customHeight="1">
      <c r="A41" s="460"/>
      <c r="B41" s="422"/>
      <c r="C41" s="437" t="s">
        <v>38</v>
      </c>
      <c r="D41" s="438"/>
      <c r="E41" s="438"/>
      <c r="F41" s="438"/>
      <c r="G41" s="439"/>
      <c r="H41" s="185" t="s">
        <v>39</v>
      </c>
      <c r="I41" s="297" t="s">
        <v>61</v>
      </c>
      <c r="J41" s="297"/>
      <c r="K41" s="185" t="s">
        <v>40</v>
      </c>
      <c r="L41" s="300" t="s">
        <v>41</v>
      </c>
      <c r="M41" s="300"/>
      <c r="N41" s="300"/>
      <c r="O41" s="300"/>
      <c r="P41" s="300"/>
      <c r="Q41" s="185" t="s">
        <v>39</v>
      </c>
      <c r="R41" s="297" t="s">
        <v>61</v>
      </c>
      <c r="S41" s="297"/>
      <c r="T41" s="185" t="s">
        <v>40</v>
      </c>
      <c r="U41" s="300" t="s">
        <v>42</v>
      </c>
      <c r="V41" s="300"/>
      <c r="W41" s="300"/>
      <c r="X41" s="300"/>
      <c r="Y41" s="300"/>
      <c r="Z41" s="185" t="s">
        <v>39</v>
      </c>
      <c r="AA41" s="297" t="s">
        <v>61</v>
      </c>
      <c r="AB41" s="297"/>
      <c r="AC41" s="185" t="s">
        <v>40</v>
      </c>
      <c r="AD41" s="297" t="s">
        <v>43</v>
      </c>
      <c r="AE41" s="297"/>
      <c r="AF41" s="297"/>
      <c r="AG41" s="297"/>
      <c r="AH41" s="29" t="s">
        <v>44</v>
      </c>
      <c r="AI41" s="29"/>
      <c r="AJ41" s="29"/>
      <c r="AK41" s="29"/>
      <c r="AL41" s="29" t="s">
        <v>45</v>
      </c>
      <c r="AM41" s="229"/>
      <c r="AN41" s="229"/>
      <c r="AO41" s="229"/>
      <c r="AP41" s="229"/>
      <c r="AQ41" s="229"/>
      <c r="AR41" s="229"/>
      <c r="AS41" s="229"/>
      <c r="AT41" s="229"/>
      <c r="AU41" s="229"/>
      <c r="AV41" s="229"/>
      <c r="AW41" s="229"/>
      <c r="AX41" s="229"/>
      <c r="AY41" s="229"/>
      <c r="AZ41" s="229"/>
      <c r="BA41" s="229"/>
      <c r="BB41" s="229"/>
      <c r="BC41" s="30" t="s">
        <v>46</v>
      </c>
      <c r="BG41" s="49"/>
    </row>
    <row r="42" spans="1:59" ht="20.100000000000001" customHeight="1">
      <c r="A42" s="460"/>
      <c r="B42" s="420" t="s">
        <v>47</v>
      </c>
      <c r="C42" s="423" t="s">
        <v>48</v>
      </c>
      <c r="D42" s="424"/>
      <c r="E42" s="424"/>
      <c r="F42" s="424"/>
      <c r="G42" s="424"/>
      <c r="H42" s="424"/>
      <c r="I42" s="425"/>
      <c r="J42" s="423" t="s">
        <v>49</v>
      </c>
      <c r="K42" s="424"/>
      <c r="L42" s="424"/>
      <c r="M42" s="424"/>
      <c r="N42" s="424"/>
      <c r="O42" s="424"/>
      <c r="P42" s="424"/>
      <c r="Q42" s="424"/>
      <c r="R42" s="424"/>
      <c r="S42" s="425"/>
      <c r="T42" s="423" t="s">
        <v>50</v>
      </c>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6"/>
      <c r="BG42" s="49"/>
    </row>
    <row r="43" spans="1:59" ht="24.95" customHeight="1">
      <c r="A43" s="460"/>
      <c r="B43" s="421"/>
      <c r="C43" s="541" t="s">
        <v>164</v>
      </c>
      <c r="D43" s="542"/>
      <c r="E43" s="542"/>
      <c r="F43" s="542"/>
      <c r="G43" s="542"/>
      <c r="H43" s="542"/>
      <c r="I43" s="543"/>
      <c r="J43" s="427" t="s">
        <v>165</v>
      </c>
      <c r="K43" s="428"/>
      <c r="L43" s="428"/>
      <c r="M43" s="428"/>
      <c r="N43" s="428"/>
      <c r="O43" s="428"/>
      <c r="P43" s="428"/>
      <c r="Q43" s="428"/>
      <c r="R43" s="428"/>
      <c r="S43" s="429"/>
      <c r="T43" s="393" t="s">
        <v>166</v>
      </c>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430"/>
      <c r="BG43" s="49"/>
    </row>
    <row r="44" spans="1:59" ht="24.95" customHeight="1">
      <c r="A44" s="460"/>
      <c r="B44" s="421"/>
      <c r="C44" s="405" t="s">
        <v>167</v>
      </c>
      <c r="D44" s="406"/>
      <c r="E44" s="406"/>
      <c r="F44" s="406"/>
      <c r="G44" s="406"/>
      <c r="H44" s="406"/>
      <c r="I44" s="407"/>
      <c r="J44" s="417" t="s">
        <v>165</v>
      </c>
      <c r="K44" s="418"/>
      <c r="L44" s="418"/>
      <c r="M44" s="418"/>
      <c r="N44" s="418"/>
      <c r="O44" s="418"/>
      <c r="P44" s="418"/>
      <c r="Q44" s="418"/>
      <c r="R44" s="418"/>
      <c r="S44" s="419"/>
      <c r="T44" s="381" t="s">
        <v>168</v>
      </c>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416"/>
      <c r="BG44" s="49"/>
    </row>
    <row r="45" spans="1:59" ht="24.95" customHeight="1">
      <c r="A45" s="460"/>
      <c r="B45" s="421"/>
      <c r="C45" s="405" t="s">
        <v>169</v>
      </c>
      <c r="D45" s="406"/>
      <c r="E45" s="406"/>
      <c r="F45" s="406"/>
      <c r="G45" s="406"/>
      <c r="H45" s="406"/>
      <c r="I45" s="407"/>
      <c r="J45" s="417" t="s">
        <v>165</v>
      </c>
      <c r="K45" s="418"/>
      <c r="L45" s="418"/>
      <c r="M45" s="418"/>
      <c r="N45" s="418"/>
      <c r="O45" s="418"/>
      <c r="P45" s="418"/>
      <c r="Q45" s="418"/>
      <c r="R45" s="418"/>
      <c r="S45" s="419"/>
      <c r="T45" s="381" t="s">
        <v>170</v>
      </c>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416"/>
      <c r="BG45" s="49"/>
    </row>
    <row r="46" spans="1:59" ht="24.95" customHeight="1">
      <c r="A46" s="460"/>
      <c r="B46" s="421"/>
      <c r="C46" s="405" t="s">
        <v>171</v>
      </c>
      <c r="D46" s="406"/>
      <c r="E46" s="406"/>
      <c r="F46" s="406"/>
      <c r="G46" s="406"/>
      <c r="H46" s="406"/>
      <c r="I46" s="407"/>
      <c r="J46" s="417" t="s">
        <v>165</v>
      </c>
      <c r="K46" s="418"/>
      <c r="L46" s="418"/>
      <c r="M46" s="418"/>
      <c r="N46" s="418"/>
      <c r="O46" s="418"/>
      <c r="P46" s="418"/>
      <c r="Q46" s="418"/>
      <c r="R46" s="418"/>
      <c r="S46" s="419"/>
      <c r="T46" s="381" t="s">
        <v>172</v>
      </c>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416"/>
      <c r="BG46" s="49"/>
    </row>
    <row r="47" spans="1:59" ht="24.95" customHeight="1">
      <c r="A47" s="460"/>
      <c r="B47" s="421"/>
      <c r="C47" s="405" t="s">
        <v>173</v>
      </c>
      <c r="D47" s="406"/>
      <c r="E47" s="406"/>
      <c r="F47" s="406"/>
      <c r="G47" s="406"/>
      <c r="H47" s="406"/>
      <c r="I47" s="407"/>
      <c r="J47" s="417" t="s">
        <v>165</v>
      </c>
      <c r="K47" s="418"/>
      <c r="L47" s="418"/>
      <c r="M47" s="418"/>
      <c r="N47" s="418"/>
      <c r="O47" s="418"/>
      <c r="P47" s="418"/>
      <c r="Q47" s="418"/>
      <c r="R47" s="418"/>
      <c r="S47" s="419"/>
      <c r="T47" s="381" t="s">
        <v>174</v>
      </c>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416"/>
      <c r="BG47" s="49"/>
    </row>
    <row r="48" spans="1:59" ht="24.95" customHeight="1">
      <c r="A48" s="460"/>
      <c r="B48" s="421"/>
      <c r="C48" s="405" t="s">
        <v>175</v>
      </c>
      <c r="D48" s="406"/>
      <c r="E48" s="406"/>
      <c r="F48" s="406"/>
      <c r="G48" s="406"/>
      <c r="H48" s="406"/>
      <c r="I48" s="407"/>
      <c r="J48" s="417" t="s">
        <v>165</v>
      </c>
      <c r="K48" s="418"/>
      <c r="L48" s="418"/>
      <c r="M48" s="418"/>
      <c r="N48" s="418"/>
      <c r="O48" s="418"/>
      <c r="P48" s="418"/>
      <c r="Q48" s="418"/>
      <c r="R48" s="418"/>
      <c r="S48" s="419"/>
      <c r="T48" s="381" t="s">
        <v>176</v>
      </c>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416"/>
      <c r="BG48" s="49"/>
    </row>
    <row r="49" spans="1:59" ht="24.95" customHeight="1">
      <c r="A49" s="460"/>
      <c r="B49" s="421"/>
      <c r="C49" s="405" t="s">
        <v>177</v>
      </c>
      <c r="D49" s="406"/>
      <c r="E49" s="406"/>
      <c r="F49" s="406"/>
      <c r="G49" s="406"/>
      <c r="H49" s="406"/>
      <c r="I49" s="407"/>
      <c r="J49" s="417" t="s">
        <v>165</v>
      </c>
      <c r="K49" s="418"/>
      <c r="L49" s="418"/>
      <c r="M49" s="418"/>
      <c r="N49" s="418"/>
      <c r="O49" s="418"/>
      <c r="P49" s="418"/>
      <c r="Q49" s="418"/>
      <c r="R49" s="418"/>
      <c r="S49" s="419"/>
      <c r="T49" s="545" t="s">
        <v>178</v>
      </c>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6"/>
      <c r="AR49" s="546"/>
      <c r="AS49" s="546"/>
      <c r="AT49" s="546"/>
      <c r="AU49" s="546"/>
      <c r="AV49" s="546"/>
      <c r="AW49" s="546"/>
      <c r="AX49" s="546"/>
      <c r="AY49" s="546"/>
      <c r="AZ49" s="546"/>
      <c r="BA49" s="546"/>
      <c r="BB49" s="546"/>
      <c r="BC49" s="547"/>
      <c r="BG49" s="49"/>
    </row>
    <row r="50" spans="1:59" ht="24.95" customHeight="1">
      <c r="A50" s="460"/>
      <c r="B50" s="421"/>
      <c r="C50" s="405" t="s">
        <v>51</v>
      </c>
      <c r="D50" s="406"/>
      <c r="E50" s="406"/>
      <c r="F50" s="406"/>
      <c r="G50" s="406"/>
      <c r="H50" s="406"/>
      <c r="I50" s="407"/>
      <c r="J50" s="417"/>
      <c r="K50" s="418"/>
      <c r="L50" s="418"/>
      <c r="M50" s="418"/>
      <c r="N50" s="418"/>
      <c r="O50" s="418"/>
      <c r="P50" s="418"/>
      <c r="Q50" s="418"/>
      <c r="R50" s="418"/>
      <c r="S50" s="419"/>
      <c r="T50" s="548"/>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49"/>
      <c r="AR50" s="549"/>
      <c r="AS50" s="549"/>
      <c r="AT50" s="549"/>
      <c r="AU50" s="549"/>
      <c r="AV50" s="549"/>
      <c r="AW50" s="549"/>
      <c r="AX50" s="549"/>
      <c r="AY50" s="549"/>
      <c r="AZ50" s="549"/>
      <c r="BA50" s="549"/>
      <c r="BB50" s="549"/>
      <c r="BC50" s="550"/>
      <c r="BG50" s="49"/>
    </row>
    <row r="51" spans="1:59" ht="24.95" customHeight="1">
      <c r="A51" s="460"/>
      <c r="B51" s="421"/>
      <c r="C51" s="405" t="s">
        <v>51</v>
      </c>
      <c r="D51" s="406"/>
      <c r="E51" s="406"/>
      <c r="F51" s="406"/>
      <c r="G51" s="406"/>
      <c r="H51" s="406"/>
      <c r="I51" s="407"/>
      <c r="J51" s="417"/>
      <c r="K51" s="418"/>
      <c r="L51" s="418"/>
      <c r="M51" s="418"/>
      <c r="N51" s="418"/>
      <c r="O51" s="418"/>
      <c r="P51" s="418"/>
      <c r="Q51" s="418"/>
      <c r="R51" s="418"/>
      <c r="S51" s="419"/>
      <c r="T51" s="381"/>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416"/>
      <c r="BG51" s="49"/>
    </row>
    <row r="52" spans="1:59" ht="24.95" customHeight="1">
      <c r="A52" s="460"/>
      <c r="B52" s="421"/>
      <c r="C52" s="405" t="s">
        <v>51</v>
      </c>
      <c r="D52" s="406"/>
      <c r="E52" s="406"/>
      <c r="F52" s="406"/>
      <c r="G52" s="406"/>
      <c r="H52" s="406"/>
      <c r="I52" s="407"/>
      <c r="J52" s="417"/>
      <c r="K52" s="418"/>
      <c r="L52" s="418"/>
      <c r="M52" s="418"/>
      <c r="N52" s="418"/>
      <c r="O52" s="418"/>
      <c r="P52" s="418"/>
      <c r="Q52" s="418"/>
      <c r="R52" s="418"/>
      <c r="S52" s="419"/>
      <c r="T52" s="381" t="s">
        <v>179</v>
      </c>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416"/>
      <c r="BG52" s="49"/>
    </row>
    <row r="53" spans="1:59" ht="24.95" customHeight="1">
      <c r="A53" s="460"/>
      <c r="B53" s="422"/>
      <c r="C53" s="405" t="s">
        <v>51</v>
      </c>
      <c r="D53" s="406"/>
      <c r="E53" s="406"/>
      <c r="F53" s="406"/>
      <c r="G53" s="406"/>
      <c r="H53" s="406"/>
      <c r="I53" s="407"/>
      <c r="J53" s="408"/>
      <c r="K53" s="409"/>
      <c r="L53" s="409"/>
      <c r="M53" s="409"/>
      <c r="N53" s="409"/>
      <c r="O53" s="409"/>
      <c r="P53" s="409"/>
      <c r="Q53" s="409"/>
      <c r="R53" s="409"/>
      <c r="S53" s="410"/>
      <c r="T53" s="551"/>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552"/>
      <c r="BG53" s="49"/>
    </row>
    <row r="54" spans="1:59" ht="20.100000000000001" customHeight="1">
      <c r="A54" s="460"/>
      <c r="B54" s="164" t="s">
        <v>52</v>
      </c>
      <c r="C54" s="400">
        <v>0.35416666666666669</v>
      </c>
      <c r="D54" s="401"/>
      <c r="E54" s="401"/>
      <c r="F54" s="401"/>
      <c r="G54" s="401"/>
      <c r="H54" s="401"/>
      <c r="I54" s="401"/>
      <c r="J54" s="401"/>
      <c r="K54" s="401"/>
      <c r="L54" s="401"/>
      <c r="M54" s="402" t="s">
        <v>53</v>
      </c>
      <c r="N54" s="402"/>
      <c r="O54" s="402"/>
      <c r="P54" s="401">
        <v>0.70833333333333337</v>
      </c>
      <c r="Q54" s="401"/>
      <c r="R54" s="401"/>
      <c r="S54" s="401"/>
      <c r="T54" s="401"/>
      <c r="U54" s="401"/>
      <c r="V54" s="401"/>
      <c r="W54" s="401"/>
      <c r="X54" s="401"/>
      <c r="Y54" s="401"/>
      <c r="Z54" s="402" t="s">
        <v>54</v>
      </c>
      <c r="AA54" s="402"/>
      <c r="AB54" s="402"/>
      <c r="AC54" s="402"/>
      <c r="AD54" s="402"/>
      <c r="AE54" s="553">
        <v>60</v>
      </c>
      <c r="AF54" s="553"/>
      <c r="AG54" s="553"/>
      <c r="AH54" s="402" t="s">
        <v>55</v>
      </c>
      <c r="AI54" s="402"/>
      <c r="AJ54" s="402"/>
      <c r="AK54" s="402"/>
      <c r="AL54" s="402"/>
      <c r="AM54" s="402"/>
      <c r="AN54" s="402"/>
      <c r="AO54" s="402"/>
      <c r="AP54" s="402"/>
      <c r="AQ54" s="402"/>
      <c r="AR54" s="402"/>
      <c r="AS54" s="402"/>
      <c r="AT54" s="402"/>
      <c r="AU54" s="402"/>
      <c r="AV54" s="402"/>
      <c r="AW54" s="402"/>
      <c r="AX54" s="402"/>
      <c r="AY54" s="402"/>
      <c r="AZ54" s="402"/>
      <c r="BA54" s="402"/>
      <c r="BB54" s="402"/>
      <c r="BC54" s="544"/>
    </row>
    <row r="55" spans="1:59" ht="20.100000000000001" customHeight="1">
      <c r="A55" s="460"/>
      <c r="B55" s="165" t="s">
        <v>56</v>
      </c>
      <c r="C55" s="397" t="s">
        <v>180</v>
      </c>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9"/>
    </row>
    <row r="56" spans="1:59" ht="21.95" customHeight="1">
      <c r="A56" s="460"/>
      <c r="B56" s="166" t="s">
        <v>57</v>
      </c>
      <c r="C56" s="397"/>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9"/>
    </row>
    <row r="57" spans="1:59" ht="21.95" customHeight="1" thickBot="1">
      <c r="A57" s="461"/>
      <c r="B57" s="167" t="s">
        <v>58</v>
      </c>
      <c r="C57" s="383" t="s">
        <v>181</v>
      </c>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5"/>
    </row>
    <row r="58" spans="1:59" ht="2.1" customHeight="1">
      <c r="A58" s="31"/>
      <c r="B58" s="3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9" ht="2.1" customHeight="1" thickBot="1">
      <c r="A59" s="33"/>
      <c r="B59" s="3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row>
    <row r="60" spans="1:59" ht="36.75" customHeight="1" thickBot="1">
      <c r="A60" s="386" t="s">
        <v>21</v>
      </c>
      <c r="B60" s="387"/>
      <c r="C60" s="388" t="str">
        <f>C4</f>
        <v>○○製造株式会社</v>
      </c>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c r="BC60" s="390"/>
    </row>
    <row r="61" spans="1:59" ht="20.100000000000001" customHeight="1">
      <c r="A61" s="343" t="s">
        <v>59</v>
      </c>
      <c r="B61" s="52" t="s">
        <v>60</v>
      </c>
      <c r="C61" s="53" t="s">
        <v>39</v>
      </c>
      <c r="D61" s="391" t="s">
        <v>61</v>
      </c>
      <c r="E61" s="391"/>
      <c r="F61" s="55" t="s">
        <v>31</v>
      </c>
      <c r="G61" s="392" t="s">
        <v>62</v>
      </c>
      <c r="H61" s="392"/>
      <c r="I61" s="392"/>
      <c r="J61" s="392"/>
      <c r="K61" s="392"/>
      <c r="L61" s="392"/>
      <c r="M61" s="55" t="s">
        <v>30</v>
      </c>
      <c r="N61" s="391"/>
      <c r="O61" s="391"/>
      <c r="P61" s="55" t="s">
        <v>31</v>
      </c>
      <c r="Q61" s="392" t="s">
        <v>63</v>
      </c>
      <c r="R61" s="392"/>
      <c r="S61" s="392"/>
      <c r="T61" s="392"/>
      <c r="U61" s="392"/>
      <c r="V61" s="392"/>
      <c r="W61" s="392"/>
      <c r="X61" s="392"/>
      <c r="Y61" s="54" t="s">
        <v>30</v>
      </c>
      <c r="Z61" s="391"/>
      <c r="AA61" s="391"/>
      <c r="AB61" s="55" t="s">
        <v>31</v>
      </c>
      <c r="AC61" s="392" t="s">
        <v>64</v>
      </c>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392"/>
      <c r="BA61" s="392"/>
      <c r="BB61" s="392"/>
      <c r="BC61" s="395"/>
    </row>
    <row r="62" spans="1:59" ht="20.100000000000001" customHeight="1">
      <c r="A62" s="344"/>
      <c r="B62" s="276"/>
      <c r="C62" s="37" t="s">
        <v>30</v>
      </c>
      <c r="D62" s="380"/>
      <c r="E62" s="380"/>
      <c r="F62" s="57" t="s">
        <v>31</v>
      </c>
      <c r="G62" s="379" t="s">
        <v>182</v>
      </c>
      <c r="H62" s="379"/>
      <c r="I62" s="379"/>
      <c r="J62" s="379"/>
      <c r="K62" s="379"/>
      <c r="L62" s="379"/>
      <c r="M62" s="379"/>
      <c r="N62" s="379"/>
      <c r="O62" s="379"/>
      <c r="P62" s="57" t="s">
        <v>30</v>
      </c>
      <c r="Q62" s="380"/>
      <c r="R62" s="380"/>
      <c r="S62" s="57" t="s">
        <v>31</v>
      </c>
      <c r="T62" s="379" t="s">
        <v>65</v>
      </c>
      <c r="U62" s="379"/>
      <c r="V62" s="379"/>
      <c r="W62" s="379"/>
      <c r="X62" s="379"/>
      <c r="Y62" s="379"/>
      <c r="Z62" s="379"/>
      <c r="AA62" s="379"/>
      <c r="AB62" s="379"/>
      <c r="AC62" s="379"/>
      <c r="AD62" s="379"/>
      <c r="AE62" s="379"/>
      <c r="AF62" s="379"/>
      <c r="AG62" s="379"/>
      <c r="AH62" s="57" t="s">
        <v>30</v>
      </c>
      <c r="AI62" s="380"/>
      <c r="AJ62" s="380"/>
      <c r="AK62" s="57" t="s">
        <v>31</v>
      </c>
      <c r="AL62" s="379" t="s">
        <v>66</v>
      </c>
      <c r="AM62" s="379"/>
      <c r="AN62" s="379"/>
      <c r="AO62" s="379"/>
      <c r="AP62" s="379"/>
      <c r="AQ62" s="379"/>
      <c r="AR62" s="379"/>
      <c r="AS62" s="379"/>
      <c r="AT62" s="379"/>
      <c r="AU62" s="379"/>
      <c r="AV62" s="379"/>
      <c r="AW62" s="379"/>
      <c r="AX62" s="379"/>
      <c r="AY62" s="379"/>
      <c r="AZ62" s="379"/>
      <c r="BA62" s="379"/>
      <c r="BB62" s="379"/>
      <c r="BC62" s="396"/>
    </row>
    <row r="63" spans="1:59" ht="20.25" customHeight="1">
      <c r="A63" s="344"/>
      <c r="B63" s="361"/>
      <c r="C63" s="35" t="s">
        <v>30</v>
      </c>
      <c r="D63" s="326"/>
      <c r="E63" s="326"/>
      <c r="F63" s="36" t="s">
        <v>40</v>
      </c>
      <c r="G63" s="95" t="s">
        <v>67</v>
      </c>
      <c r="H63" s="95"/>
      <c r="I63" s="95"/>
      <c r="J63" s="95"/>
      <c r="K63" s="95"/>
      <c r="L63" s="95"/>
      <c r="M63" s="95"/>
      <c r="N63" s="95"/>
      <c r="O63" s="95"/>
      <c r="P63" s="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6"/>
    </row>
    <row r="64" spans="1:59" ht="20.100000000000001" customHeight="1">
      <c r="A64" s="344"/>
      <c r="B64" s="187" t="s">
        <v>68</v>
      </c>
      <c r="C64" s="393" t="s">
        <v>69</v>
      </c>
      <c r="D64" s="349"/>
      <c r="E64" s="349"/>
      <c r="F64" s="349"/>
      <c r="G64" s="394" t="s">
        <v>70</v>
      </c>
      <c r="H64" s="394"/>
      <c r="I64" s="57" t="s">
        <v>30</v>
      </c>
      <c r="J64" s="349"/>
      <c r="K64" s="349"/>
      <c r="L64" s="57" t="s">
        <v>31</v>
      </c>
      <c r="M64" s="373" t="s">
        <v>71</v>
      </c>
      <c r="N64" s="373"/>
      <c r="O64" s="373"/>
      <c r="P64" s="373"/>
      <c r="Q64" s="373"/>
      <c r="R64" s="373"/>
      <c r="S64" s="373"/>
      <c r="T64" s="57" t="s">
        <v>30</v>
      </c>
      <c r="U64" s="349"/>
      <c r="V64" s="349"/>
      <c r="W64" s="57" t="s">
        <v>31</v>
      </c>
      <c r="X64" s="373" t="s">
        <v>72</v>
      </c>
      <c r="Y64" s="373"/>
      <c r="Z64" s="373"/>
      <c r="AA64" s="373"/>
      <c r="AB64" s="373"/>
      <c r="AC64" s="373"/>
      <c r="AD64" s="196" t="s">
        <v>39</v>
      </c>
      <c r="AE64" s="349" t="s">
        <v>61</v>
      </c>
      <c r="AF64" s="349"/>
      <c r="AG64" s="196" t="s">
        <v>40</v>
      </c>
      <c r="AH64" s="373" t="s">
        <v>73</v>
      </c>
      <c r="AI64" s="373"/>
      <c r="AJ64" s="373"/>
      <c r="AK64" s="373"/>
      <c r="AL64" s="373"/>
      <c r="AM64" s="373"/>
      <c r="AN64" s="373"/>
      <c r="AO64" s="196" t="s">
        <v>39</v>
      </c>
      <c r="AP64" s="349"/>
      <c r="AQ64" s="349"/>
      <c r="AR64" s="196" t="s">
        <v>40</v>
      </c>
      <c r="AS64" s="373" t="s">
        <v>74</v>
      </c>
      <c r="AT64" s="373"/>
      <c r="AU64" s="373"/>
      <c r="AV64" s="373"/>
      <c r="AW64" s="373"/>
      <c r="AX64" s="373"/>
      <c r="AY64" s="373"/>
      <c r="AZ64" s="373"/>
      <c r="BA64" s="373"/>
      <c r="BB64" s="373"/>
      <c r="BC64" s="378"/>
    </row>
    <row r="65" spans="1:55" ht="20.100000000000001" customHeight="1">
      <c r="A65" s="344"/>
      <c r="B65" s="58"/>
      <c r="C65" s="381" t="s">
        <v>75</v>
      </c>
      <c r="D65" s="315"/>
      <c r="E65" s="315"/>
      <c r="F65" s="315"/>
      <c r="G65" s="382" t="s">
        <v>76</v>
      </c>
      <c r="H65" s="382"/>
      <c r="I65" s="16" t="s">
        <v>30</v>
      </c>
      <c r="J65" s="315"/>
      <c r="K65" s="315"/>
      <c r="L65" s="16" t="s">
        <v>31</v>
      </c>
      <c r="M65" s="375" t="s">
        <v>77</v>
      </c>
      <c r="N65" s="375"/>
      <c r="O65" s="375"/>
      <c r="P65" s="375"/>
      <c r="Q65" s="375"/>
      <c r="R65" s="375"/>
      <c r="S65" s="375"/>
      <c r="T65" s="188" t="s">
        <v>30</v>
      </c>
      <c r="U65" s="315"/>
      <c r="V65" s="315"/>
      <c r="W65" s="188" t="s">
        <v>31</v>
      </c>
      <c r="X65" s="375" t="s">
        <v>74</v>
      </c>
      <c r="Y65" s="375"/>
      <c r="Z65" s="375"/>
      <c r="AA65" s="375"/>
      <c r="AB65" s="375"/>
      <c r="AC65" s="375"/>
      <c r="AD65" s="375"/>
      <c r="AE65" s="376" t="s">
        <v>78</v>
      </c>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7"/>
    </row>
    <row r="66" spans="1:55" ht="15" customHeight="1">
      <c r="A66" s="344"/>
      <c r="B66" s="56"/>
      <c r="C66" s="374" t="s">
        <v>79</v>
      </c>
      <c r="D66" s="305"/>
      <c r="E66" s="305"/>
      <c r="F66" s="305"/>
      <c r="G66" s="371" t="s">
        <v>70</v>
      </c>
      <c r="H66" s="371"/>
      <c r="I66" s="194" t="s">
        <v>39</v>
      </c>
      <c r="J66" s="305" t="s">
        <v>61</v>
      </c>
      <c r="K66" s="305"/>
      <c r="L66" s="194" t="s">
        <v>40</v>
      </c>
      <c r="M66" s="372" t="s">
        <v>80</v>
      </c>
      <c r="N66" s="372"/>
      <c r="O66" s="372"/>
      <c r="P66" s="372"/>
      <c r="Q66" s="372"/>
      <c r="R66" s="372"/>
      <c r="S66" s="372"/>
      <c r="T66" s="5" t="s">
        <v>30</v>
      </c>
      <c r="U66" s="305"/>
      <c r="V66" s="305"/>
      <c r="W66" s="5" t="s">
        <v>31</v>
      </c>
      <c r="X66" s="372" t="s">
        <v>81</v>
      </c>
      <c r="Y66" s="372"/>
      <c r="Z66" s="372"/>
      <c r="AA66" s="372"/>
      <c r="AB66" s="372"/>
      <c r="AC66" s="372"/>
      <c r="AD66" s="372"/>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60"/>
    </row>
    <row r="67" spans="1:55">
      <c r="A67" s="344"/>
      <c r="B67" s="275" t="s">
        <v>82</v>
      </c>
      <c r="C67" s="204" t="s">
        <v>83</v>
      </c>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8"/>
    </row>
    <row r="68" spans="1:55">
      <c r="A68" s="344"/>
      <c r="B68" s="276"/>
      <c r="C68" s="161" t="s">
        <v>84</v>
      </c>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10"/>
    </row>
    <row r="69" spans="1:55" ht="20.100000000000001" customHeight="1">
      <c r="A69" s="344"/>
      <c r="B69" s="276"/>
      <c r="C69" s="554" t="s">
        <v>183</v>
      </c>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6"/>
    </row>
    <row r="70" spans="1:55" ht="20.100000000000001" customHeight="1">
      <c r="A70" s="344"/>
      <c r="B70" s="276"/>
      <c r="C70" s="557"/>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8"/>
      <c r="AG70" s="558"/>
      <c r="AH70" s="558"/>
      <c r="AI70" s="558"/>
      <c r="AJ70" s="558"/>
      <c r="AK70" s="558"/>
      <c r="AL70" s="558"/>
      <c r="AM70" s="558"/>
      <c r="AN70" s="558"/>
      <c r="AO70" s="558"/>
      <c r="AP70" s="558"/>
      <c r="AQ70" s="558"/>
      <c r="AR70" s="558"/>
      <c r="AS70" s="558"/>
      <c r="AT70" s="558"/>
      <c r="AU70" s="558"/>
      <c r="AV70" s="558"/>
      <c r="AW70" s="558"/>
      <c r="AX70" s="558"/>
      <c r="AY70" s="558"/>
      <c r="AZ70" s="558"/>
      <c r="BA70" s="558"/>
      <c r="BB70" s="558"/>
      <c r="BC70" s="559"/>
    </row>
    <row r="71" spans="1:55" ht="20.100000000000001" customHeight="1">
      <c r="A71" s="344"/>
      <c r="B71" s="276"/>
      <c r="C71" s="557"/>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58"/>
      <c r="AD71" s="558"/>
      <c r="AE71" s="558"/>
      <c r="AF71" s="558"/>
      <c r="AG71" s="558"/>
      <c r="AH71" s="558"/>
      <c r="AI71" s="558"/>
      <c r="AJ71" s="558"/>
      <c r="AK71" s="558"/>
      <c r="AL71" s="558"/>
      <c r="AM71" s="558"/>
      <c r="AN71" s="558"/>
      <c r="AO71" s="558"/>
      <c r="AP71" s="558"/>
      <c r="AQ71" s="558"/>
      <c r="AR71" s="558"/>
      <c r="AS71" s="558"/>
      <c r="AT71" s="558"/>
      <c r="AU71" s="558"/>
      <c r="AV71" s="558"/>
      <c r="AW71" s="558"/>
      <c r="AX71" s="558"/>
      <c r="AY71" s="558"/>
      <c r="AZ71" s="558"/>
      <c r="BA71" s="558"/>
      <c r="BB71" s="558"/>
      <c r="BC71" s="559"/>
    </row>
    <row r="72" spans="1:55" ht="20.100000000000001" customHeight="1">
      <c r="A72" s="344"/>
      <c r="B72" s="276"/>
      <c r="C72" s="557"/>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c r="AK72" s="558"/>
      <c r="AL72" s="558"/>
      <c r="AM72" s="558"/>
      <c r="AN72" s="558"/>
      <c r="AO72" s="558"/>
      <c r="AP72" s="558"/>
      <c r="AQ72" s="558"/>
      <c r="AR72" s="558"/>
      <c r="AS72" s="558"/>
      <c r="AT72" s="558"/>
      <c r="AU72" s="558"/>
      <c r="AV72" s="558"/>
      <c r="AW72" s="558"/>
      <c r="AX72" s="558"/>
      <c r="AY72" s="558"/>
      <c r="AZ72" s="558"/>
      <c r="BA72" s="558"/>
      <c r="BB72" s="558"/>
      <c r="BC72" s="559"/>
    </row>
    <row r="73" spans="1:55" ht="20.100000000000001" customHeight="1">
      <c r="A73" s="344"/>
      <c r="B73" s="361"/>
      <c r="C73" s="560"/>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561"/>
    </row>
    <row r="74" spans="1:55" ht="20.100000000000001" customHeight="1">
      <c r="A74" s="344"/>
      <c r="B74" s="187" t="s">
        <v>85</v>
      </c>
      <c r="C74" s="14" t="s">
        <v>30</v>
      </c>
      <c r="D74" s="331" t="s">
        <v>61</v>
      </c>
      <c r="E74" s="331"/>
      <c r="F74" s="15" t="s">
        <v>31</v>
      </c>
      <c r="G74" s="330" t="s">
        <v>86</v>
      </c>
      <c r="H74" s="330"/>
      <c r="I74" s="330"/>
      <c r="J74" s="15"/>
      <c r="K74" s="15" t="s">
        <v>30</v>
      </c>
      <c r="L74" s="331"/>
      <c r="M74" s="331"/>
      <c r="N74" s="15" t="s">
        <v>31</v>
      </c>
      <c r="O74" s="330" t="s">
        <v>87</v>
      </c>
      <c r="P74" s="330"/>
      <c r="Q74" s="330"/>
      <c r="R74" s="330"/>
      <c r="S74" s="330"/>
      <c r="T74" s="15" t="s">
        <v>30</v>
      </c>
      <c r="U74" s="331"/>
      <c r="V74" s="331"/>
      <c r="W74" s="15" t="s">
        <v>31</v>
      </c>
      <c r="X74" s="330" t="s">
        <v>88</v>
      </c>
      <c r="Y74" s="330"/>
      <c r="Z74" s="330"/>
      <c r="AA74" s="330"/>
      <c r="AB74" s="330"/>
      <c r="AC74" s="38" t="s">
        <v>89</v>
      </c>
      <c r="AD74" s="332"/>
      <c r="AE74" s="333"/>
      <c r="AF74" s="333"/>
      <c r="AG74" s="333"/>
      <c r="AH74" s="333"/>
      <c r="AI74" s="333"/>
      <c r="AJ74" s="333"/>
      <c r="AK74" s="333"/>
      <c r="AL74" s="333"/>
      <c r="AM74" s="333"/>
      <c r="AN74" s="333"/>
      <c r="AO74" s="333"/>
      <c r="AP74" s="333"/>
      <c r="AQ74" s="333"/>
      <c r="AR74" s="333"/>
      <c r="AS74" s="333"/>
      <c r="AT74" s="333"/>
      <c r="AU74" s="333"/>
      <c r="AV74" s="333"/>
      <c r="AW74" s="333"/>
      <c r="AX74" s="333"/>
      <c r="AY74" s="333"/>
      <c r="AZ74" s="195"/>
      <c r="BA74" s="195"/>
      <c r="BB74" s="195"/>
      <c r="BC74" s="27" t="s">
        <v>46</v>
      </c>
    </row>
    <row r="75" spans="1:55" ht="20.100000000000001" customHeight="1">
      <c r="A75" s="344"/>
      <c r="B75" s="59" t="s">
        <v>90</v>
      </c>
      <c r="C75" s="36" t="s">
        <v>39</v>
      </c>
      <c r="D75" s="326"/>
      <c r="E75" s="326"/>
      <c r="F75" s="36" t="s">
        <v>40</v>
      </c>
      <c r="G75" s="327" t="s">
        <v>91</v>
      </c>
      <c r="H75" s="327"/>
      <c r="I75" s="327"/>
      <c r="J75" s="327"/>
      <c r="K75" s="327"/>
      <c r="L75" s="327"/>
      <c r="M75" s="327"/>
      <c r="N75" s="327"/>
      <c r="O75" s="36" t="s">
        <v>39</v>
      </c>
      <c r="P75" s="326" t="s">
        <v>61</v>
      </c>
      <c r="Q75" s="326"/>
      <c r="R75" s="36" t="s">
        <v>40</v>
      </c>
      <c r="S75" s="328" t="s">
        <v>92</v>
      </c>
      <c r="T75" s="328"/>
      <c r="U75" s="328"/>
      <c r="V75" s="328"/>
      <c r="W75" s="328"/>
      <c r="X75" s="328"/>
      <c r="Y75" s="328"/>
      <c r="Z75" s="328"/>
      <c r="AA75" s="328"/>
      <c r="AB75" s="328"/>
      <c r="AC75" s="328"/>
      <c r="AD75" s="328"/>
      <c r="AE75" s="36" t="s">
        <v>39</v>
      </c>
      <c r="AF75" s="326"/>
      <c r="AG75" s="326"/>
      <c r="AH75" s="36" t="s">
        <v>40</v>
      </c>
      <c r="AI75" s="327" t="s">
        <v>93</v>
      </c>
      <c r="AJ75" s="327"/>
      <c r="AK75" s="327"/>
      <c r="AL75" s="327"/>
      <c r="AM75" s="327"/>
      <c r="AN75" s="327"/>
      <c r="AO75" s="327"/>
      <c r="AP75" s="327"/>
      <c r="AQ75" s="327"/>
      <c r="AR75" s="327"/>
      <c r="AS75" s="327"/>
      <c r="AT75" s="327"/>
      <c r="AU75" s="327"/>
      <c r="AV75" s="327"/>
      <c r="AW75" s="327"/>
      <c r="AX75" s="327"/>
      <c r="AY75" s="327"/>
      <c r="AZ75" s="327"/>
      <c r="BA75" s="327"/>
      <c r="BB75" s="327"/>
      <c r="BC75" s="329"/>
    </row>
    <row r="76" spans="1:55" ht="20.100000000000001" customHeight="1">
      <c r="A76" s="344"/>
      <c r="B76" s="275" t="s">
        <v>94</v>
      </c>
      <c r="C76" s="277" t="s">
        <v>184</v>
      </c>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6"/>
    </row>
    <row r="77" spans="1:55" ht="20.100000000000001" customHeight="1">
      <c r="A77" s="344"/>
      <c r="B77" s="334"/>
      <c r="C77" s="337"/>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9"/>
    </row>
    <row r="78" spans="1:55" ht="20.100000000000001" customHeight="1">
      <c r="A78" s="344"/>
      <c r="B78" s="60"/>
      <c r="C78" s="337"/>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9"/>
    </row>
    <row r="79" spans="1:55" ht="20.100000000000001" customHeight="1">
      <c r="A79" s="344"/>
      <c r="B79" s="60"/>
      <c r="C79" s="337"/>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9"/>
    </row>
    <row r="80" spans="1:55" ht="15.75" customHeight="1" thickBot="1">
      <c r="A80" s="345"/>
      <c r="B80" s="61"/>
      <c r="C80" s="340"/>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2"/>
    </row>
    <row r="81" spans="1:55" ht="13.5">
      <c r="A81" s="343" t="s">
        <v>95</v>
      </c>
      <c r="B81" s="62"/>
      <c r="C81" s="346" t="s">
        <v>96</v>
      </c>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8"/>
    </row>
    <row r="82" spans="1:55" ht="20.100000000000001" customHeight="1">
      <c r="A82" s="344"/>
      <c r="B82" s="193" t="s">
        <v>97</v>
      </c>
      <c r="C82" s="63" t="s">
        <v>39</v>
      </c>
      <c r="D82" s="315" t="s">
        <v>98</v>
      </c>
      <c r="E82" s="315"/>
      <c r="F82" s="349" t="s">
        <v>99</v>
      </c>
      <c r="G82" s="349"/>
      <c r="H82" s="349"/>
      <c r="I82" s="349"/>
      <c r="J82" s="349"/>
      <c r="K82" s="64" t="s">
        <v>31</v>
      </c>
      <c r="L82" s="350"/>
      <c r="M82" s="350"/>
      <c r="N82" s="350"/>
      <c r="O82" s="350"/>
      <c r="P82" s="350"/>
      <c r="Q82" s="350"/>
      <c r="R82" s="350"/>
      <c r="S82" s="350"/>
      <c r="T82" s="350"/>
      <c r="U82" s="350"/>
      <c r="V82" s="351"/>
      <c r="W82" s="352" t="s">
        <v>101</v>
      </c>
      <c r="X82" s="353"/>
      <c r="Y82" s="353"/>
      <c r="Z82" s="353"/>
      <c r="AA82" s="353"/>
      <c r="AB82" s="353"/>
      <c r="AC82" s="353"/>
      <c r="AD82" s="353"/>
      <c r="AE82" s="354"/>
      <c r="AF82" s="63" t="s">
        <v>39</v>
      </c>
      <c r="AG82" s="349"/>
      <c r="AH82" s="349"/>
      <c r="AI82" s="349"/>
      <c r="AJ82" s="349" t="s">
        <v>99</v>
      </c>
      <c r="AK82" s="349"/>
      <c r="AL82" s="191"/>
      <c r="AM82" s="349" t="s">
        <v>100</v>
      </c>
      <c r="AN82" s="349"/>
      <c r="AO82" s="349"/>
      <c r="AP82" s="64" t="s">
        <v>31</v>
      </c>
      <c r="AQ82" s="355"/>
      <c r="AR82" s="355"/>
      <c r="AS82" s="355"/>
      <c r="AT82" s="355"/>
      <c r="AU82" s="355"/>
      <c r="AV82" s="355"/>
      <c r="AW82" s="355"/>
      <c r="AX82" s="355"/>
      <c r="AY82" s="355"/>
      <c r="AZ82" s="355"/>
      <c r="BA82" s="355"/>
      <c r="BB82" s="355"/>
      <c r="BC82" s="356"/>
    </row>
    <row r="83" spans="1:55" ht="20.100000000000001" customHeight="1">
      <c r="A83" s="344"/>
      <c r="B83" s="190" t="s">
        <v>102</v>
      </c>
      <c r="C83" s="65" t="s">
        <v>39</v>
      </c>
      <c r="D83" s="315"/>
      <c r="E83" s="315"/>
      <c r="F83" s="315" t="s">
        <v>99</v>
      </c>
      <c r="G83" s="315"/>
      <c r="H83" s="315"/>
      <c r="I83" s="315" t="s">
        <v>100</v>
      </c>
      <c r="J83" s="315"/>
      <c r="K83" s="16" t="s">
        <v>31</v>
      </c>
      <c r="L83" s="323"/>
      <c r="M83" s="323"/>
      <c r="N83" s="323"/>
      <c r="O83" s="323"/>
      <c r="P83" s="323"/>
      <c r="Q83" s="323"/>
      <c r="R83" s="323"/>
      <c r="S83" s="323"/>
      <c r="T83" s="323"/>
      <c r="U83" s="323"/>
      <c r="V83" s="324"/>
      <c r="W83" s="318" t="s">
        <v>103</v>
      </c>
      <c r="X83" s="319"/>
      <c r="Y83" s="319"/>
      <c r="Z83" s="319"/>
      <c r="AA83" s="319"/>
      <c r="AB83" s="319"/>
      <c r="AC83" s="319"/>
      <c r="AD83" s="319"/>
      <c r="AE83" s="320"/>
      <c r="AF83" s="65" t="s">
        <v>39</v>
      </c>
      <c r="AG83" s="315" t="s">
        <v>104</v>
      </c>
      <c r="AH83" s="315"/>
      <c r="AI83" s="315"/>
      <c r="AJ83" s="315" t="s">
        <v>99</v>
      </c>
      <c r="AK83" s="315"/>
      <c r="AL83" s="315"/>
      <c r="AM83" s="315"/>
      <c r="AN83" s="315"/>
      <c r="AO83" s="315"/>
      <c r="AP83" s="16"/>
      <c r="AQ83" s="188" t="s">
        <v>99</v>
      </c>
      <c r="AR83" s="188"/>
      <c r="AS83" s="315"/>
      <c r="AT83" s="315"/>
      <c r="AU83" s="315"/>
      <c r="AV83" s="16" t="s">
        <v>40</v>
      </c>
      <c r="AW83" s="357"/>
      <c r="AX83" s="357"/>
      <c r="AY83" s="357"/>
      <c r="AZ83" s="357"/>
      <c r="BA83" s="357"/>
      <c r="BB83" s="357"/>
      <c r="BC83" s="358"/>
    </row>
    <row r="84" spans="1:55" ht="20.100000000000001" customHeight="1">
      <c r="A84" s="344"/>
      <c r="B84" s="190" t="s">
        <v>106</v>
      </c>
      <c r="C84" s="65" t="s">
        <v>39</v>
      </c>
      <c r="D84" s="315"/>
      <c r="E84" s="315"/>
      <c r="F84" s="315" t="s">
        <v>99</v>
      </c>
      <c r="G84" s="315"/>
      <c r="H84" s="315"/>
      <c r="I84" s="315" t="s">
        <v>100</v>
      </c>
      <c r="J84" s="315"/>
      <c r="K84" s="16" t="s">
        <v>31</v>
      </c>
      <c r="L84" s="316" t="s">
        <v>107</v>
      </c>
      <c r="M84" s="316"/>
      <c r="N84" s="316"/>
      <c r="O84" s="316"/>
      <c r="P84" s="316"/>
      <c r="Q84" s="316"/>
      <c r="R84" s="316"/>
      <c r="S84" s="316"/>
      <c r="T84" s="316"/>
      <c r="U84" s="316"/>
      <c r="V84" s="317"/>
      <c r="W84" s="318" t="s">
        <v>108</v>
      </c>
      <c r="X84" s="319"/>
      <c r="Y84" s="319"/>
      <c r="Z84" s="319"/>
      <c r="AA84" s="319"/>
      <c r="AB84" s="319"/>
      <c r="AC84" s="319"/>
      <c r="AD84" s="319"/>
      <c r="AE84" s="320"/>
      <c r="AF84" s="65" t="s">
        <v>39</v>
      </c>
      <c r="AG84" s="315"/>
      <c r="AH84" s="315"/>
      <c r="AI84" s="315"/>
      <c r="AJ84" s="315" t="s">
        <v>99</v>
      </c>
      <c r="AK84" s="315"/>
      <c r="AL84" s="188"/>
      <c r="AM84" s="315" t="s">
        <v>100</v>
      </c>
      <c r="AN84" s="315"/>
      <c r="AO84" s="315"/>
      <c r="AP84" s="16" t="s">
        <v>31</v>
      </c>
      <c r="AQ84" s="321"/>
      <c r="AR84" s="321"/>
      <c r="AS84" s="321"/>
      <c r="AT84" s="321"/>
      <c r="AU84" s="321"/>
      <c r="AV84" s="321"/>
      <c r="AW84" s="321"/>
      <c r="AX84" s="321"/>
      <c r="AY84" s="321"/>
      <c r="AZ84" s="321"/>
      <c r="BA84" s="321"/>
      <c r="BB84" s="321"/>
      <c r="BC84" s="322"/>
    </row>
    <row r="85" spans="1:55" ht="20.100000000000001" customHeight="1">
      <c r="A85" s="344"/>
      <c r="B85" s="190" t="s">
        <v>109</v>
      </c>
      <c r="C85" s="65" t="s">
        <v>39</v>
      </c>
      <c r="D85" s="315" t="s">
        <v>98</v>
      </c>
      <c r="E85" s="315"/>
      <c r="F85" s="315" t="s">
        <v>99</v>
      </c>
      <c r="G85" s="315"/>
      <c r="H85" s="315"/>
      <c r="I85" s="315"/>
      <c r="J85" s="315"/>
      <c r="K85" s="16" t="s">
        <v>40</v>
      </c>
      <c r="L85" s="323"/>
      <c r="M85" s="323"/>
      <c r="N85" s="323"/>
      <c r="O85" s="323"/>
      <c r="P85" s="323"/>
      <c r="Q85" s="323"/>
      <c r="R85" s="323"/>
      <c r="S85" s="323"/>
      <c r="T85" s="323"/>
      <c r="U85" s="323"/>
      <c r="V85" s="324"/>
      <c r="W85" s="318" t="s">
        <v>110</v>
      </c>
      <c r="X85" s="319"/>
      <c r="Y85" s="319"/>
      <c r="Z85" s="319"/>
      <c r="AA85" s="319"/>
      <c r="AB85" s="319"/>
      <c r="AC85" s="319"/>
      <c r="AD85" s="319"/>
      <c r="AE85" s="320"/>
      <c r="AF85" s="65" t="s">
        <v>39</v>
      </c>
      <c r="AG85" s="315"/>
      <c r="AH85" s="315"/>
      <c r="AI85" s="315"/>
      <c r="AJ85" s="315" t="s">
        <v>99</v>
      </c>
      <c r="AK85" s="315"/>
      <c r="AL85" s="188"/>
      <c r="AM85" s="315" t="s">
        <v>100</v>
      </c>
      <c r="AN85" s="315"/>
      <c r="AO85" s="315"/>
      <c r="AP85" s="16" t="s">
        <v>31</v>
      </c>
      <c r="AQ85" s="323"/>
      <c r="AR85" s="323"/>
      <c r="AS85" s="323"/>
      <c r="AT85" s="323"/>
      <c r="AU85" s="323"/>
      <c r="AV85" s="323"/>
      <c r="AW85" s="323"/>
      <c r="AX85" s="323"/>
      <c r="AY85" s="323"/>
      <c r="AZ85" s="323"/>
      <c r="BA85" s="323"/>
      <c r="BB85" s="323"/>
      <c r="BC85" s="325"/>
    </row>
    <row r="86" spans="1:55" ht="20.100000000000001" customHeight="1">
      <c r="A86" s="344"/>
      <c r="B86" s="189" t="s">
        <v>111</v>
      </c>
      <c r="C86" s="66" t="s">
        <v>39</v>
      </c>
      <c r="D86" s="305" t="s">
        <v>112</v>
      </c>
      <c r="E86" s="305"/>
      <c r="F86" s="305" t="s">
        <v>99</v>
      </c>
      <c r="G86" s="305"/>
      <c r="H86" s="305"/>
      <c r="I86" s="305"/>
      <c r="J86" s="305"/>
      <c r="K86" s="67" t="s">
        <v>31</v>
      </c>
      <c r="L86" s="308"/>
      <c r="M86" s="308"/>
      <c r="N86" s="308"/>
      <c r="O86" s="308"/>
      <c r="P86" s="308"/>
      <c r="Q86" s="308"/>
      <c r="R86" s="308"/>
      <c r="S86" s="308"/>
      <c r="T86" s="308"/>
      <c r="U86" s="308"/>
      <c r="V86" s="309"/>
      <c r="W86" s="310" t="s">
        <v>113</v>
      </c>
      <c r="X86" s="311"/>
      <c r="Y86" s="311"/>
      <c r="Z86" s="311"/>
      <c r="AA86" s="311"/>
      <c r="AB86" s="311"/>
      <c r="AC86" s="311"/>
      <c r="AD86" s="311"/>
      <c r="AE86" s="312"/>
      <c r="AF86" s="66" t="s">
        <v>39</v>
      </c>
      <c r="AG86" s="305"/>
      <c r="AH86" s="305"/>
      <c r="AI86" s="305"/>
      <c r="AJ86" s="305" t="s">
        <v>99</v>
      </c>
      <c r="AK86" s="305"/>
      <c r="AL86" s="183"/>
      <c r="AM86" s="305" t="s">
        <v>100</v>
      </c>
      <c r="AN86" s="305"/>
      <c r="AO86" s="305"/>
      <c r="AP86" s="67" t="s">
        <v>31</v>
      </c>
      <c r="AQ86" s="313"/>
      <c r="AR86" s="313"/>
      <c r="AS86" s="313"/>
      <c r="AT86" s="313"/>
      <c r="AU86" s="313"/>
      <c r="AV86" s="313"/>
      <c r="AW86" s="313"/>
      <c r="AX86" s="313"/>
      <c r="AY86" s="313"/>
      <c r="AZ86" s="313"/>
      <c r="BA86" s="313"/>
      <c r="BB86" s="313"/>
      <c r="BC86" s="314"/>
    </row>
    <row r="87" spans="1:55" ht="20.100000000000001" customHeight="1">
      <c r="A87" s="344"/>
      <c r="B87" s="275" t="s">
        <v>114</v>
      </c>
      <c r="C87" s="277" t="s">
        <v>185</v>
      </c>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9"/>
    </row>
    <row r="88" spans="1:55" ht="20.100000000000001" customHeight="1">
      <c r="A88" s="344"/>
      <c r="B88" s="276"/>
      <c r="C88" s="280"/>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2"/>
    </row>
    <row r="89" spans="1:55" ht="20.100000000000001" customHeight="1">
      <c r="A89" s="344"/>
      <c r="B89" s="286"/>
      <c r="C89" s="280"/>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2"/>
    </row>
    <row r="90" spans="1:55" ht="20.100000000000001" customHeight="1" thickBot="1">
      <c r="A90" s="345"/>
      <c r="B90" s="287"/>
      <c r="C90" s="283"/>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5"/>
    </row>
    <row r="91" spans="1:55" ht="20.100000000000001" customHeight="1">
      <c r="A91" s="289" t="s">
        <v>116</v>
      </c>
      <c r="B91" s="74" t="s">
        <v>117</v>
      </c>
      <c r="C91" s="75" t="s">
        <v>30</v>
      </c>
      <c r="D91" s="292" t="s">
        <v>61</v>
      </c>
      <c r="E91" s="292"/>
      <c r="F91" s="76" t="s">
        <v>31</v>
      </c>
      <c r="G91" s="293" t="s">
        <v>118</v>
      </c>
      <c r="H91" s="293"/>
      <c r="I91" s="293"/>
      <c r="J91" s="293"/>
      <c r="K91" s="293"/>
      <c r="L91" s="293"/>
      <c r="M91" s="293"/>
      <c r="N91" s="293"/>
      <c r="O91" s="76" t="s">
        <v>30</v>
      </c>
      <c r="P91" s="292"/>
      <c r="Q91" s="292"/>
      <c r="R91" s="76" t="s">
        <v>31</v>
      </c>
      <c r="S91" s="293" t="s">
        <v>119</v>
      </c>
      <c r="T91" s="293"/>
      <c r="U91" s="293"/>
      <c r="V91" s="293"/>
      <c r="W91" s="293"/>
      <c r="X91" s="293"/>
      <c r="Y91" s="293"/>
      <c r="Z91" s="293"/>
      <c r="AA91" s="76" t="s">
        <v>30</v>
      </c>
      <c r="AB91" s="292"/>
      <c r="AC91" s="292"/>
      <c r="AD91" s="76" t="s">
        <v>31</v>
      </c>
      <c r="AE91" s="293" t="s">
        <v>44</v>
      </c>
      <c r="AF91" s="293"/>
      <c r="AG91" s="293"/>
      <c r="AH91" s="293"/>
      <c r="AI91" s="293"/>
      <c r="AJ91" s="77" t="s">
        <v>45</v>
      </c>
      <c r="AK91" s="288"/>
      <c r="AL91" s="288"/>
      <c r="AM91" s="288"/>
      <c r="AN91" s="288"/>
      <c r="AO91" s="288"/>
      <c r="AP91" s="288"/>
      <c r="AQ91" s="288"/>
      <c r="AR91" s="288"/>
      <c r="AS91" s="288"/>
      <c r="AT91" s="288"/>
      <c r="AU91" s="288"/>
      <c r="AV91" s="288"/>
      <c r="AW91" s="288"/>
      <c r="AX91" s="288"/>
      <c r="AY91" s="288"/>
      <c r="AZ91" s="288"/>
      <c r="BA91" s="288"/>
      <c r="BB91" s="288"/>
      <c r="BC91" s="78" t="s">
        <v>46</v>
      </c>
    </row>
    <row r="92" spans="1:55" ht="20.100000000000001" customHeight="1">
      <c r="A92" s="290"/>
      <c r="B92" s="48" t="s">
        <v>120</v>
      </c>
      <c r="C92" s="296">
        <v>2</v>
      </c>
      <c r="D92" s="297"/>
      <c r="E92" s="297"/>
      <c r="F92" s="297"/>
      <c r="G92" s="297"/>
      <c r="H92" s="297"/>
      <c r="I92" s="297"/>
      <c r="J92" s="297"/>
      <c r="K92" s="297"/>
      <c r="L92" s="297"/>
      <c r="M92" s="297"/>
      <c r="N92" s="297"/>
      <c r="O92" s="297"/>
      <c r="P92" s="297"/>
      <c r="Q92" s="297"/>
      <c r="R92" s="297"/>
      <c r="S92" s="297"/>
      <c r="T92" s="297"/>
      <c r="U92" s="298" t="s">
        <v>121</v>
      </c>
      <c r="V92" s="298"/>
      <c r="W92" s="299"/>
      <c r="X92" s="81" t="s">
        <v>30</v>
      </c>
      <c r="Y92" s="297"/>
      <c r="Z92" s="297"/>
      <c r="AA92" s="81" t="s">
        <v>31</v>
      </c>
      <c r="AB92" s="300" t="s">
        <v>122</v>
      </c>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1"/>
    </row>
    <row r="93" spans="1:55" ht="20.100000000000001" customHeight="1">
      <c r="A93" s="290"/>
      <c r="B93" s="82" t="s">
        <v>123</v>
      </c>
      <c r="C93" s="302">
        <v>43677</v>
      </c>
      <c r="D93" s="303"/>
      <c r="E93" s="303"/>
      <c r="F93" s="303"/>
      <c r="G93" s="303"/>
      <c r="H93" s="303"/>
      <c r="I93" s="303"/>
      <c r="J93" s="303"/>
      <c r="K93" s="303"/>
      <c r="L93" s="303"/>
      <c r="M93" s="303"/>
      <c r="N93" s="303"/>
      <c r="O93" s="303"/>
      <c r="P93" s="303"/>
      <c r="Q93" s="303"/>
      <c r="R93" s="303"/>
      <c r="S93" s="303"/>
      <c r="T93" s="303"/>
      <c r="U93" s="303"/>
      <c r="V93" s="303"/>
      <c r="W93" s="304"/>
      <c r="X93" s="81"/>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6"/>
    </row>
    <row r="94" spans="1:55" ht="20.100000000000001" customHeight="1" thickBot="1">
      <c r="A94" s="291"/>
      <c r="B94" s="73" t="s">
        <v>124</v>
      </c>
      <c r="C94" s="66" t="s">
        <v>39</v>
      </c>
      <c r="D94" s="305" t="s">
        <v>104</v>
      </c>
      <c r="E94" s="305"/>
      <c r="F94" s="305" t="s">
        <v>99</v>
      </c>
      <c r="G94" s="305"/>
      <c r="H94" s="305"/>
      <c r="I94" s="305"/>
      <c r="J94" s="305"/>
      <c r="K94" s="67" t="s">
        <v>31</v>
      </c>
      <c r="L94" s="306" t="s">
        <v>96</v>
      </c>
      <c r="M94" s="306"/>
      <c r="N94" s="306"/>
      <c r="O94" s="306"/>
      <c r="P94" s="306"/>
      <c r="Q94" s="306"/>
      <c r="R94" s="306"/>
      <c r="S94" s="306"/>
      <c r="T94" s="306"/>
      <c r="U94" s="306"/>
      <c r="V94" s="306"/>
      <c r="W94" s="307"/>
      <c r="X94" s="294">
        <v>8</v>
      </c>
      <c r="Y94" s="295"/>
      <c r="Z94" s="295"/>
      <c r="AA94" s="295"/>
      <c r="AB94" s="295"/>
      <c r="AC94" s="295"/>
      <c r="AD94" s="295"/>
      <c r="AE94" s="231" t="s">
        <v>126</v>
      </c>
      <c r="AF94" s="231"/>
      <c r="AG94" s="231"/>
      <c r="AH94" s="295">
        <v>31</v>
      </c>
      <c r="AI94" s="295"/>
      <c r="AJ94" s="295"/>
      <c r="AK94" s="295"/>
      <c r="AL94" s="295"/>
      <c r="AM94" s="295"/>
      <c r="AN94" s="231" t="s">
        <v>127</v>
      </c>
      <c r="AO94" s="231"/>
      <c r="AP94" s="231"/>
      <c r="AQ94" s="105" t="s">
        <v>128</v>
      </c>
      <c r="AR94" s="205"/>
      <c r="AS94" s="93"/>
      <c r="AT94" s="93"/>
      <c r="AU94" s="93"/>
      <c r="AV94" s="93"/>
      <c r="AW94" s="93"/>
      <c r="AX94" s="93"/>
      <c r="AY94" s="93"/>
      <c r="AZ94" s="93"/>
      <c r="BA94" s="93"/>
      <c r="BB94" s="93"/>
      <c r="BC94" s="94"/>
    </row>
    <row r="95" spans="1:55" ht="20.100000000000001" customHeight="1">
      <c r="A95" s="232" t="s">
        <v>129</v>
      </c>
      <c r="B95" s="68" t="s">
        <v>130</v>
      </c>
      <c r="C95" s="235" t="s">
        <v>9</v>
      </c>
      <c r="D95" s="236"/>
      <c r="E95" s="240" t="str">
        <f>IF(E13="","",E13)</f>
        <v>000-000　北九州市小倉北区○○町１－１</v>
      </c>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1"/>
    </row>
    <row r="96" spans="1:55" ht="20.100000000000001" customHeight="1">
      <c r="A96" s="233"/>
      <c r="B96" s="69" t="s">
        <v>131</v>
      </c>
      <c r="C96" s="237" t="s">
        <v>9</v>
      </c>
      <c r="D96" s="238"/>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3"/>
    </row>
    <row r="97" spans="1:55" ht="20.100000000000001" customHeight="1">
      <c r="A97" s="233"/>
      <c r="B97" s="70" t="s">
        <v>132</v>
      </c>
      <c r="C97" s="228" t="s">
        <v>186</v>
      </c>
      <c r="D97" s="229"/>
      <c r="E97" s="229"/>
      <c r="F97" s="229"/>
      <c r="G97" s="229"/>
      <c r="H97" s="229"/>
      <c r="I97" s="229"/>
      <c r="J97" s="229"/>
      <c r="K97" s="229"/>
      <c r="L97" s="229"/>
      <c r="M97" s="229"/>
      <c r="N97" s="229"/>
      <c r="O97" s="229"/>
      <c r="P97" s="229"/>
      <c r="Q97" s="229"/>
      <c r="R97" s="229"/>
      <c r="S97" s="229"/>
      <c r="T97" s="229"/>
      <c r="U97" s="229"/>
      <c r="V97" s="229"/>
      <c r="W97" s="239"/>
      <c r="X97" s="244" t="s">
        <v>133</v>
      </c>
      <c r="Y97" s="245"/>
      <c r="Z97" s="245"/>
      <c r="AA97" s="245"/>
      <c r="AB97" s="245"/>
      <c r="AC97" s="245"/>
      <c r="AD97" s="246"/>
      <c r="AE97" s="247" t="s">
        <v>187</v>
      </c>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9"/>
    </row>
    <row r="98" spans="1:55" ht="20.100000000000001" customHeight="1">
      <c r="A98" s="233"/>
      <c r="B98" s="48" t="s">
        <v>134</v>
      </c>
      <c r="C98" s="228" t="s">
        <v>188</v>
      </c>
      <c r="D98" s="229"/>
      <c r="E98" s="229"/>
      <c r="F98" s="229"/>
      <c r="G98" s="229"/>
      <c r="H98" s="229"/>
      <c r="I98" s="229"/>
      <c r="J98" s="229"/>
      <c r="K98" s="229"/>
      <c r="L98" s="229"/>
      <c r="M98" s="229"/>
      <c r="N98" s="229"/>
      <c r="O98" s="229"/>
      <c r="P98" s="229"/>
      <c r="Q98" s="229"/>
      <c r="R98" s="229"/>
      <c r="S98" s="229"/>
      <c r="T98" s="229"/>
      <c r="U98" s="229"/>
      <c r="V98" s="229"/>
      <c r="W98" s="239"/>
      <c r="X98" s="244" t="s">
        <v>135</v>
      </c>
      <c r="Y98" s="245"/>
      <c r="Z98" s="245"/>
      <c r="AA98" s="245"/>
      <c r="AB98" s="245"/>
      <c r="AC98" s="245"/>
      <c r="AD98" s="246"/>
      <c r="AE98" s="228" t="s">
        <v>189</v>
      </c>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30"/>
    </row>
    <row r="99" spans="1:55" ht="18.95" customHeight="1" thickBot="1">
      <c r="A99" s="233"/>
      <c r="B99" s="71" t="s">
        <v>136</v>
      </c>
      <c r="C99" s="250" t="s">
        <v>190</v>
      </c>
      <c r="D99" s="251"/>
      <c r="E99" s="251"/>
      <c r="F99" s="251"/>
      <c r="G99" s="251"/>
      <c r="H99" s="251"/>
      <c r="I99" s="251"/>
      <c r="J99" s="251"/>
      <c r="K99" s="251"/>
      <c r="L99" s="251"/>
      <c r="M99" s="251"/>
      <c r="N99" s="251"/>
      <c r="O99" s="251"/>
      <c r="P99" s="251"/>
      <c r="Q99" s="251"/>
      <c r="R99" s="251"/>
      <c r="S99" s="251"/>
      <c r="T99" s="251"/>
      <c r="U99" s="251"/>
      <c r="V99" s="251"/>
      <c r="W99" s="252"/>
      <c r="X99" s="253" t="s">
        <v>137</v>
      </c>
      <c r="Y99" s="254"/>
      <c r="Z99" s="254"/>
      <c r="AA99" s="254"/>
      <c r="AB99" s="254"/>
      <c r="AC99" s="254"/>
      <c r="AD99" s="255"/>
      <c r="AE99" s="250" t="s">
        <v>191</v>
      </c>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6"/>
    </row>
    <row r="100" spans="1:55" ht="20.100000000000001" customHeight="1" thickBot="1">
      <c r="A100" s="233"/>
      <c r="B100" s="257" t="s">
        <v>138</v>
      </c>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c r="AT100" s="258"/>
      <c r="AU100" s="258"/>
      <c r="AV100" s="258"/>
      <c r="AW100" s="258"/>
      <c r="AX100" s="258"/>
      <c r="AY100" s="258"/>
      <c r="AZ100" s="258"/>
      <c r="BA100" s="258"/>
      <c r="BB100" s="258"/>
      <c r="BC100" s="259"/>
    </row>
    <row r="101" spans="1:55" ht="20.100000000000001" customHeight="1">
      <c r="A101" s="233"/>
      <c r="B101" s="182" t="s">
        <v>132</v>
      </c>
      <c r="C101" s="260"/>
      <c r="D101" s="261"/>
      <c r="E101" s="261"/>
      <c r="F101" s="261"/>
      <c r="G101" s="261"/>
      <c r="H101" s="261"/>
      <c r="I101" s="261"/>
      <c r="J101" s="261"/>
      <c r="K101" s="261"/>
      <c r="L101" s="261"/>
      <c r="M101" s="261"/>
      <c r="N101" s="261"/>
      <c r="O101" s="261"/>
      <c r="P101" s="261"/>
      <c r="Q101" s="261"/>
      <c r="R101" s="261"/>
      <c r="S101" s="261"/>
      <c r="T101" s="261"/>
      <c r="U101" s="261"/>
      <c r="V101" s="261"/>
      <c r="W101" s="262"/>
      <c r="X101" s="263" t="s">
        <v>133</v>
      </c>
      <c r="Y101" s="264"/>
      <c r="Z101" s="264"/>
      <c r="AA101" s="264"/>
      <c r="AB101" s="264"/>
      <c r="AC101" s="264"/>
      <c r="AD101" s="265"/>
      <c r="AE101" s="266"/>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8"/>
    </row>
    <row r="102" spans="1:55" ht="20.25" customHeight="1">
      <c r="A102" s="233"/>
      <c r="B102" s="72" t="s">
        <v>134</v>
      </c>
      <c r="C102" s="228"/>
      <c r="D102" s="229"/>
      <c r="E102" s="229"/>
      <c r="F102" s="229"/>
      <c r="G102" s="229"/>
      <c r="H102" s="229"/>
      <c r="I102" s="229"/>
      <c r="J102" s="229"/>
      <c r="K102" s="229"/>
      <c r="L102" s="229"/>
      <c r="M102" s="229"/>
      <c r="N102" s="229"/>
      <c r="O102" s="229"/>
      <c r="P102" s="229"/>
      <c r="Q102" s="229"/>
      <c r="R102" s="229"/>
      <c r="S102" s="229"/>
      <c r="T102" s="229"/>
      <c r="U102" s="229"/>
      <c r="V102" s="229"/>
      <c r="W102" s="239"/>
      <c r="X102" s="272" t="s">
        <v>135</v>
      </c>
      <c r="Y102" s="273"/>
      <c r="Z102" s="273"/>
      <c r="AA102" s="273"/>
      <c r="AB102" s="273"/>
      <c r="AC102" s="273"/>
      <c r="AD102" s="274"/>
      <c r="AE102" s="228"/>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30"/>
    </row>
    <row r="103" spans="1:55" ht="20.100000000000001" customHeight="1" thickBot="1">
      <c r="A103" s="234"/>
      <c r="B103" s="43" t="s">
        <v>136</v>
      </c>
      <c r="C103" s="250"/>
      <c r="D103" s="251"/>
      <c r="E103" s="251"/>
      <c r="F103" s="251"/>
      <c r="G103" s="251"/>
      <c r="H103" s="251"/>
      <c r="I103" s="251"/>
      <c r="J103" s="251"/>
      <c r="K103" s="251"/>
      <c r="L103" s="251"/>
      <c r="M103" s="251"/>
      <c r="N103" s="251"/>
      <c r="O103" s="251"/>
      <c r="P103" s="251"/>
      <c r="Q103" s="251"/>
      <c r="R103" s="251"/>
      <c r="S103" s="251"/>
      <c r="T103" s="251"/>
      <c r="U103" s="251"/>
      <c r="V103" s="251"/>
      <c r="W103" s="252"/>
      <c r="X103" s="269" t="s">
        <v>137</v>
      </c>
      <c r="Y103" s="270"/>
      <c r="Z103" s="270"/>
      <c r="AA103" s="270"/>
      <c r="AB103" s="270"/>
      <c r="AC103" s="270"/>
      <c r="AD103" s="271"/>
      <c r="AE103" s="250"/>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6"/>
    </row>
    <row r="104" spans="1:55" ht="20.100000000000001" customHeight="1" thickBot="1">
      <c r="A104" s="222" t="s">
        <v>139</v>
      </c>
      <c r="B104" s="223"/>
      <c r="C104" s="224"/>
      <c r="D104" s="225"/>
      <c r="E104" s="225"/>
      <c r="F104" s="225"/>
      <c r="G104" s="225"/>
      <c r="H104" s="225"/>
      <c r="I104" s="225"/>
      <c r="J104" s="225"/>
      <c r="K104" s="225"/>
      <c r="L104" s="225"/>
      <c r="M104" s="225"/>
      <c r="N104" s="225"/>
      <c r="O104" s="225"/>
      <c r="P104" s="225"/>
      <c r="Q104" s="225"/>
      <c r="R104" s="225"/>
      <c r="S104" s="225"/>
      <c r="T104" s="225"/>
      <c r="U104" s="225"/>
      <c r="V104" s="225"/>
      <c r="W104" s="226"/>
      <c r="X104" s="224"/>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7"/>
    </row>
    <row r="105" spans="1:55" ht="13.5">
      <c r="A105" s="215" t="s">
        <v>140</v>
      </c>
      <c r="B105" s="562" t="s">
        <v>192</v>
      </c>
      <c r="C105" s="563"/>
      <c r="D105" s="563"/>
      <c r="E105" s="563"/>
      <c r="F105" s="563"/>
      <c r="G105" s="563"/>
      <c r="H105" s="563"/>
      <c r="I105" s="563"/>
      <c r="J105" s="563"/>
      <c r="K105" s="564" t="s">
        <v>193</v>
      </c>
      <c r="L105" s="564"/>
      <c r="M105" s="564"/>
      <c r="N105" s="564"/>
      <c r="O105" s="565" t="s">
        <v>194</v>
      </c>
      <c r="P105" s="565"/>
      <c r="Q105" s="565"/>
      <c r="R105" s="565"/>
      <c r="S105" s="565"/>
      <c r="T105" s="565"/>
      <c r="U105" s="565"/>
      <c r="V105" s="565"/>
      <c r="W105" s="565"/>
      <c r="X105" s="565"/>
      <c r="Y105" s="565"/>
      <c r="Z105" s="565"/>
      <c r="AA105" s="565"/>
      <c r="AB105" s="565"/>
      <c r="AC105" s="565"/>
      <c r="AD105" s="565"/>
      <c r="AE105" s="209"/>
      <c r="AF105" s="209"/>
      <c r="AG105" s="209"/>
      <c r="AH105" s="566"/>
      <c r="AI105" s="566"/>
      <c r="AJ105" s="566"/>
      <c r="AK105" s="566"/>
      <c r="AL105" s="566"/>
      <c r="AM105" s="566"/>
      <c r="AN105" s="566"/>
      <c r="AO105" s="566"/>
      <c r="AP105" s="566"/>
      <c r="AQ105" s="566"/>
      <c r="AR105" s="566"/>
      <c r="AS105" s="566"/>
      <c r="AT105" s="566"/>
      <c r="AU105" s="566"/>
      <c r="AV105" s="566"/>
      <c r="AW105" s="566"/>
      <c r="AX105" s="566"/>
      <c r="AY105" s="566"/>
      <c r="AZ105" s="566"/>
      <c r="BA105" s="566"/>
      <c r="BB105" s="566"/>
      <c r="BC105" s="567"/>
    </row>
    <row r="106" spans="1:55">
      <c r="A106" s="216"/>
      <c r="B106" s="103" t="s">
        <v>141</v>
      </c>
      <c r="C106" s="218" t="s">
        <v>195</v>
      </c>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9"/>
    </row>
    <row r="107" spans="1:55" ht="13.5" customHeight="1" thickBot="1">
      <c r="A107" s="217"/>
      <c r="B107" s="39"/>
      <c r="C107" s="220" t="s">
        <v>196</v>
      </c>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1"/>
    </row>
    <row r="108" spans="1:55">
      <c r="A108" s="97" t="s">
        <v>197</v>
      </c>
      <c r="B108" s="98" t="s">
        <v>198</v>
      </c>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9"/>
      <c r="AG108" s="99"/>
      <c r="AH108" s="99"/>
      <c r="AI108" s="99"/>
      <c r="AJ108" s="99"/>
      <c r="AK108" s="99"/>
      <c r="AL108" s="99"/>
      <c r="AM108" s="206"/>
      <c r="AN108" s="206"/>
      <c r="AO108" s="206"/>
      <c r="AP108" s="206"/>
      <c r="AQ108" s="206"/>
      <c r="AR108" s="206"/>
      <c r="AS108" s="206"/>
      <c r="AT108" s="206"/>
      <c r="AU108" s="206"/>
      <c r="AV108" s="206"/>
      <c r="AW108" s="206"/>
      <c r="AX108" s="206"/>
      <c r="AY108" s="206"/>
      <c r="AZ108" s="206"/>
      <c r="BA108" s="206"/>
      <c r="BB108" s="206"/>
      <c r="BC108" s="206"/>
    </row>
    <row r="109" spans="1:55">
      <c r="A109" s="100" t="s">
        <v>199</v>
      </c>
      <c r="B109" s="100" t="s">
        <v>200</v>
      </c>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2"/>
      <c r="AG109" s="102"/>
      <c r="AH109" s="102"/>
      <c r="AI109" s="102"/>
      <c r="AJ109" s="102"/>
      <c r="AK109" s="102"/>
      <c r="AL109" s="102"/>
      <c r="AM109" s="207"/>
      <c r="AN109" s="207"/>
      <c r="AO109" s="207"/>
      <c r="AP109" s="207"/>
      <c r="AQ109" s="207"/>
      <c r="AR109" s="207"/>
      <c r="AS109" s="207"/>
      <c r="AT109" s="207"/>
      <c r="AU109" s="207"/>
      <c r="AV109" s="207"/>
      <c r="AW109" s="207"/>
      <c r="AX109" s="207"/>
      <c r="AY109" s="207"/>
      <c r="AZ109" s="207"/>
      <c r="BA109" s="207"/>
      <c r="BB109" s="207"/>
      <c r="BC109" s="207"/>
    </row>
    <row r="110" spans="1:55">
      <c r="A110" s="80"/>
      <c r="B110" s="80" t="s">
        <v>201</v>
      </c>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208"/>
      <c r="AG110" s="208"/>
      <c r="AH110" s="208"/>
      <c r="AI110" s="208"/>
      <c r="AJ110" s="208"/>
      <c r="AK110" s="208"/>
      <c r="AL110" s="208"/>
      <c r="AM110" s="80"/>
      <c r="AN110" s="80"/>
      <c r="AO110" s="80"/>
      <c r="AP110" s="80"/>
      <c r="AQ110" s="80"/>
      <c r="AR110" s="80"/>
      <c r="AS110" s="80"/>
      <c r="AT110" s="80"/>
      <c r="AU110" s="80"/>
      <c r="AV110" s="80"/>
      <c r="AW110" s="80"/>
      <c r="AX110" s="80"/>
      <c r="AY110" s="80"/>
      <c r="AZ110" s="80"/>
      <c r="BA110" s="80"/>
      <c r="BB110" s="80"/>
      <c r="BC110" s="80"/>
    </row>
    <row r="113" spans="1:55" ht="18.75">
      <c r="A113" s="83"/>
      <c r="B113" s="84" t="s">
        <v>145</v>
      </c>
      <c r="C113" s="84"/>
      <c r="D113" s="84" t="s">
        <v>202</v>
      </c>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5"/>
      <c r="AD113" s="85"/>
      <c r="AE113" s="85"/>
      <c r="AF113" s="85"/>
      <c r="AG113" s="85"/>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7"/>
    </row>
    <row r="114" spans="1:55" ht="18.75">
      <c r="A114" s="88"/>
      <c r="B114" s="89"/>
      <c r="C114" s="89"/>
      <c r="D114" s="89" t="s">
        <v>146</v>
      </c>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90"/>
      <c r="AD114" s="90"/>
      <c r="AE114" s="90"/>
      <c r="AF114" s="90"/>
      <c r="AG114" s="90"/>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2"/>
    </row>
  </sheetData>
  <sheetProtection formatCells="0" insertHyperlinks="0" selectLockedCells="1"/>
  <dataConsolidate/>
  <mergeCells count="273">
    <mergeCell ref="A104:B104"/>
    <mergeCell ref="C104:W104"/>
    <mergeCell ref="X104:BC104"/>
    <mergeCell ref="A105:A107"/>
    <mergeCell ref="B105:J105"/>
    <mergeCell ref="K105:N105"/>
    <mergeCell ref="O105:AD105"/>
    <mergeCell ref="AH105:BC105"/>
    <mergeCell ref="C106:BC106"/>
    <mergeCell ref="C107:BC107"/>
    <mergeCell ref="C99:W99"/>
    <mergeCell ref="X99:AD99"/>
    <mergeCell ref="AE99:BC99"/>
    <mergeCell ref="A95:A103"/>
    <mergeCell ref="C95:D95"/>
    <mergeCell ref="E95:BC95"/>
    <mergeCell ref="C96:D96"/>
    <mergeCell ref="E96:BC96"/>
    <mergeCell ref="C97:W97"/>
    <mergeCell ref="B100:BC100"/>
    <mergeCell ref="C101:W101"/>
    <mergeCell ref="X101:AD101"/>
    <mergeCell ref="AE101:BC101"/>
    <mergeCell ref="C102:W102"/>
    <mergeCell ref="X102:AD102"/>
    <mergeCell ref="AE102:BC102"/>
    <mergeCell ref="C103:W103"/>
    <mergeCell ref="X103:AD103"/>
    <mergeCell ref="AE103:BC103"/>
    <mergeCell ref="X97:AD97"/>
    <mergeCell ref="AE97:BC97"/>
    <mergeCell ref="C98:W98"/>
    <mergeCell ref="X98:AD98"/>
    <mergeCell ref="AE98:BC98"/>
    <mergeCell ref="B87:B88"/>
    <mergeCell ref="C87:BC90"/>
    <mergeCell ref="B89:B90"/>
    <mergeCell ref="A91:A94"/>
    <mergeCell ref="D91:E91"/>
    <mergeCell ref="G91:N91"/>
    <mergeCell ref="P91:Q91"/>
    <mergeCell ref="S91:Z91"/>
    <mergeCell ref="AK91:BB91"/>
    <mergeCell ref="C92:T92"/>
    <mergeCell ref="U92:W92"/>
    <mergeCell ref="Y92:Z92"/>
    <mergeCell ref="AB92:BC92"/>
    <mergeCell ref="C93:W93"/>
    <mergeCell ref="AB91:AC91"/>
    <mergeCell ref="AE91:AI91"/>
    <mergeCell ref="I94:J94"/>
    <mergeCell ref="L94:W94"/>
    <mergeCell ref="AH94:AM94"/>
    <mergeCell ref="AN94:AP94"/>
    <mergeCell ref="X94:AD94"/>
    <mergeCell ref="AE94:AG94"/>
    <mergeCell ref="D94:E94"/>
    <mergeCell ref="F94:H94"/>
    <mergeCell ref="D86:E86"/>
    <mergeCell ref="F86:H86"/>
    <mergeCell ref="I86:J86"/>
    <mergeCell ref="L86:V86"/>
    <mergeCell ref="W86:AE86"/>
    <mergeCell ref="AG86:AI86"/>
    <mergeCell ref="AJ86:AK86"/>
    <mergeCell ref="AM86:AO86"/>
    <mergeCell ref="AQ86:BC86"/>
    <mergeCell ref="W85:AE85"/>
    <mergeCell ref="AG85:AI85"/>
    <mergeCell ref="AJ85:AK85"/>
    <mergeCell ref="AM85:AO85"/>
    <mergeCell ref="D85:E85"/>
    <mergeCell ref="F85:H85"/>
    <mergeCell ref="I85:J85"/>
    <mergeCell ref="L85:V85"/>
    <mergeCell ref="AQ85:BC85"/>
    <mergeCell ref="AL83:AO83"/>
    <mergeCell ref="AS83:AU83"/>
    <mergeCell ref="AW83:BC83"/>
    <mergeCell ref="D84:E84"/>
    <mergeCell ref="F84:H84"/>
    <mergeCell ref="I84:J84"/>
    <mergeCell ref="L84:V84"/>
    <mergeCell ref="W84:AE84"/>
    <mergeCell ref="AG84:AI84"/>
    <mergeCell ref="AJ84:AK84"/>
    <mergeCell ref="AM84:AO84"/>
    <mergeCell ref="AQ84:BC84"/>
    <mergeCell ref="B76:B77"/>
    <mergeCell ref="C76:BC80"/>
    <mergeCell ref="AF75:AG75"/>
    <mergeCell ref="AI75:BC75"/>
    <mergeCell ref="D75:E75"/>
    <mergeCell ref="G75:N75"/>
    <mergeCell ref="A81:A90"/>
    <mergeCell ref="C81:BC81"/>
    <mergeCell ref="D82:E82"/>
    <mergeCell ref="F82:H82"/>
    <mergeCell ref="I82:J82"/>
    <mergeCell ref="L82:V82"/>
    <mergeCell ref="W82:AE82"/>
    <mergeCell ref="AG82:AI82"/>
    <mergeCell ref="AJ82:AK82"/>
    <mergeCell ref="AM82:AO82"/>
    <mergeCell ref="AQ82:BC82"/>
    <mergeCell ref="D83:E83"/>
    <mergeCell ref="F83:H83"/>
    <mergeCell ref="I83:J83"/>
    <mergeCell ref="L83:V83"/>
    <mergeCell ref="W83:AE83"/>
    <mergeCell ref="AG83:AI83"/>
    <mergeCell ref="AJ83:AK83"/>
    <mergeCell ref="B67:B73"/>
    <mergeCell ref="C69:BC73"/>
    <mergeCell ref="D74:E74"/>
    <mergeCell ref="G74:I74"/>
    <mergeCell ref="L74:M74"/>
    <mergeCell ref="O74:S74"/>
    <mergeCell ref="U74:V74"/>
    <mergeCell ref="X74:AB74"/>
    <mergeCell ref="P75:Q75"/>
    <mergeCell ref="S75:AD75"/>
    <mergeCell ref="AS64:BC64"/>
    <mergeCell ref="AD74:AY74"/>
    <mergeCell ref="AE65:BC65"/>
    <mergeCell ref="AE66:BC66"/>
    <mergeCell ref="C66:F66"/>
    <mergeCell ref="G66:H66"/>
    <mergeCell ref="J66:K66"/>
    <mergeCell ref="M66:S66"/>
    <mergeCell ref="U66:V66"/>
    <mergeCell ref="X66:AD66"/>
    <mergeCell ref="AP64:AQ64"/>
    <mergeCell ref="X65:AD65"/>
    <mergeCell ref="C64:F64"/>
    <mergeCell ref="G64:H64"/>
    <mergeCell ref="J64:K64"/>
    <mergeCell ref="M64:S64"/>
    <mergeCell ref="U64:V64"/>
    <mergeCell ref="X64:AC64"/>
    <mergeCell ref="G65:H65"/>
    <mergeCell ref="J65:K65"/>
    <mergeCell ref="M65:S65"/>
    <mergeCell ref="C55:BC55"/>
    <mergeCell ref="C56:BC56"/>
    <mergeCell ref="C57:BC57"/>
    <mergeCell ref="A60:B60"/>
    <mergeCell ref="C60:BC60"/>
    <mergeCell ref="A61:A80"/>
    <mergeCell ref="D61:E61"/>
    <mergeCell ref="G61:L61"/>
    <mergeCell ref="N61:O61"/>
    <mergeCell ref="C65:F65"/>
    <mergeCell ref="B62:B63"/>
    <mergeCell ref="D62:E62"/>
    <mergeCell ref="G62:O62"/>
    <mergeCell ref="Q62:R62"/>
    <mergeCell ref="T62:AG62"/>
    <mergeCell ref="AI62:AJ62"/>
    <mergeCell ref="D63:E63"/>
    <mergeCell ref="Z61:AA61"/>
    <mergeCell ref="AC61:BC61"/>
    <mergeCell ref="AL62:BC62"/>
    <mergeCell ref="Q61:X61"/>
    <mergeCell ref="U65:V65"/>
    <mergeCell ref="AE64:AF64"/>
    <mergeCell ref="AH64:AN64"/>
    <mergeCell ref="J48:S48"/>
    <mergeCell ref="T48:BC48"/>
    <mergeCell ref="J50:S50"/>
    <mergeCell ref="AK54:BC54"/>
    <mergeCell ref="C51:I51"/>
    <mergeCell ref="J51:S51"/>
    <mergeCell ref="T51:BC51"/>
    <mergeCell ref="C52:I52"/>
    <mergeCell ref="J52:S52"/>
    <mergeCell ref="T52:BC52"/>
    <mergeCell ref="T49:BC50"/>
    <mergeCell ref="C49:I49"/>
    <mergeCell ref="C53:I53"/>
    <mergeCell ref="J53:S53"/>
    <mergeCell ref="T53:BC53"/>
    <mergeCell ref="J49:S49"/>
    <mergeCell ref="C50:I50"/>
    <mergeCell ref="C54:L54"/>
    <mergeCell ref="M54:O54"/>
    <mergeCell ref="P54:Y54"/>
    <mergeCell ref="Z54:AD54"/>
    <mergeCell ref="AE54:AG54"/>
    <mergeCell ref="AH54:AJ54"/>
    <mergeCell ref="B40:B41"/>
    <mergeCell ref="C40:D40"/>
    <mergeCell ref="E40:G40"/>
    <mergeCell ref="H40:I40"/>
    <mergeCell ref="J40:M40"/>
    <mergeCell ref="AN40:AO40"/>
    <mergeCell ref="C47:I47"/>
    <mergeCell ref="J47:S47"/>
    <mergeCell ref="B42:B53"/>
    <mergeCell ref="C42:I42"/>
    <mergeCell ref="J42:S42"/>
    <mergeCell ref="T42:BC42"/>
    <mergeCell ref="C43:I43"/>
    <mergeCell ref="J43:S43"/>
    <mergeCell ref="T43:BC43"/>
    <mergeCell ref="C44:I44"/>
    <mergeCell ref="C45:I45"/>
    <mergeCell ref="J45:S45"/>
    <mergeCell ref="T45:BC45"/>
    <mergeCell ref="C46:I46"/>
    <mergeCell ref="J46:S46"/>
    <mergeCell ref="T46:BC46"/>
    <mergeCell ref="T47:BC47"/>
    <mergeCell ref="C48:I48"/>
    <mergeCell ref="I41:J41"/>
    <mergeCell ref="U37:X37"/>
    <mergeCell ref="AA37:AD37"/>
    <mergeCell ref="AD41:AG41"/>
    <mergeCell ref="R41:S41"/>
    <mergeCell ref="U41:Y41"/>
    <mergeCell ref="AA41:AB41"/>
    <mergeCell ref="J44:S44"/>
    <mergeCell ref="T44:BC44"/>
    <mergeCell ref="AM41:BB41"/>
    <mergeCell ref="C39:BC39"/>
    <mergeCell ref="AF17:BC17"/>
    <mergeCell ref="AJ15:AL15"/>
    <mergeCell ref="AM15:AS15"/>
    <mergeCell ref="AT15:AY15"/>
    <mergeCell ref="A27:B27"/>
    <mergeCell ref="C27:BC27"/>
    <mergeCell ref="A28:A57"/>
    <mergeCell ref="C28:BC28"/>
    <mergeCell ref="B29:B36"/>
    <mergeCell ref="C29:BC36"/>
    <mergeCell ref="B37:B39"/>
    <mergeCell ref="C37:F37"/>
    <mergeCell ref="G37:J37"/>
    <mergeCell ref="M37:P37"/>
    <mergeCell ref="AN37:AO37"/>
    <mergeCell ref="AR37:BC37"/>
    <mergeCell ref="C38:F38"/>
    <mergeCell ref="G38:J38"/>
    <mergeCell ref="M38:P38"/>
    <mergeCell ref="U38:X38"/>
    <mergeCell ref="AA38:AD38"/>
    <mergeCell ref="AR40:BC40"/>
    <mergeCell ref="L41:P41"/>
    <mergeCell ref="C41:G41"/>
    <mergeCell ref="A2:BC2"/>
    <mergeCell ref="A3:A26"/>
    <mergeCell ref="C3:G3"/>
    <mergeCell ref="H3:BC3"/>
    <mergeCell ref="C4:BC4"/>
    <mergeCell ref="C5:BC5"/>
    <mergeCell ref="B6:B12"/>
    <mergeCell ref="C6:AI12"/>
    <mergeCell ref="AJ6:BC12"/>
    <mergeCell ref="C13:D13"/>
    <mergeCell ref="B18:B20"/>
    <mergeCell ref="C18:BC26"/>
    <mergeCell ref="B21:B26"/>
    <mergeCell ref="E13:BC13"/>
    <mergeCell ref="C14:W14"/>
    <mergeCell ref="X14:AE14"/>
    <mergeCell ref="AF14:BC14"/>
    <mergeCell ref="C15:W15"/>
    <mergeCell ref="X15:AE15"/>
    <mergeCell ref="AF15:AI15"/>
    <mergeCell ref="AZ15:BC15"/>
    <mergeCell ref="C16:BC16"/>
    <mergeCell ref="C17:W17"/>
    <mergeCell ref="X17:AE17"/>
  </mergeCells>
  <phoneticPr fontId="2"/>
  <conditionalFormatting sqref="AD64 AO64 W66:X66 T64:T66">
    <cfRule type="expression" dxfId="99" priority="84" stopIfTrue="1">
      <formula>AND($J$62="",$S$62="",$AD$62="",$AO$62="",$J$64="",$S$64="",$J$65="",$S$65="")</formula>
    </cfRule>
  </conditionalFormatting>
  <conditionalFormatting sqref="C4:BC5 E13 AF15:AI15 AT15 C17:W17 AF17:BC17 H3">
    <cfRule type="containsBlanks" dxfId="98" priority="88" stopIfTrue="1">
      <formula>LEN(TRIM(C3))=0</formula>
    </cfRule>
  </conditionalFormatting>
  <conditionalFormatting sqref="C6">
    <cfRule type="expression" dxfId="97" priority="82" stopIfTrue="1">
      <formula>AND($C$6:$AI$12="")</formula>
    </cfRule>
  </conditionalFormatting>
  <conditionalFormatting sqref="C18">
    <cfRule type="expression" dxfId="96" priority="81" stopIfTrue="1">
      <formula>AND($C$18:$BC$24="")</formula>
    </cfRule>
  </conditionalFormatting>
  <conditionalFormatting sqref="AF14:BC14">
    <cfRule type="containsBlanks" dxfId="95" priority="87" stopIfTrue="1">
      <formula>LEN(TRIM(AF14))=0</formula>
    </cfRule>
  </conditionalFormatting>
  <conditionalFormatting sqref="C3">
    <cfRule type="containsBlanks" dxfId="94" priority="86" stopIfTrue="1">
      <formula>LEN(TRIM(C3))=0</formula>
    </cfRule>
  </conditionalFormatting>
  <conditionalFormatting sqref="C28">
    <cfRule type="expression" dxfId="93" priority="83" stopIfTrue="1">
      <formula>AND(C28="",C29:BC35="")</formula>
    </cfRule>
  </conditionalFormatting>
  <conditionalFormatting sqref="AN40:AO40">
    <cfRule type="expression" dxfId="92" priority="80" stopIfTrue="1">
      <formula>AND(E40="",AN40="")</formula>
    </cfRule>
  </conditionalFormatting>
  <conditionalFormatting sqref="I66">
    <cfRule type="expression" dxfId="91" priority="79" stopIfTrue="1">
      <formula>AND($J$62="",$S$62="",$AD$62="",$AO$62="",$J$64="",$S$64="",$J$65="",$S$65="")</formula>
    </cfRule>
  </conditionalFormatting>
  <conditionalFormatting sqref="I64:I65">
    <cfRule type="expression" dxfId="90" priority="78" stopIfTrue="1">
      <formula>AND($J$62="",$S$62="",$AD$62="",$AO$62="",$J$64="",$S$64="",$J$65="",$S$65="")</formula>
    </cfRule>
  </conditionalFormatting>
  <conditionalFormatting sqref="AE65">
    <cfRule type="expression" dxfId="89" priority="77" stopIfTrue="1">
      <formula>AND($J$62="",$S$62="",$AD$62="",$AO$62="",$J$64="",$S$64="",$J$65="",$S$65="")</formula>
    </cfRule>
  </conditionalFormatting>
  <conditionalFormatting sqref="AE65">
    <cfRule type="expression" dxfId="88" priority="76" stopIfTrue="1">
      <formula>AND($J$62="",$S$62="",$AD$62="",$AO$62="",$J$64="",$S$64="",$J$65="",$S$65="")</formula>
    </cfRule>
  </conditionalFormatting>
  <conditionalFormatting sqref="AE65">
    <cfRule type="expression" dxfId="87" priority="75" stopIfTrue="1">
      <formula>AND($J$62="",$S$62="",$AD$62="",$AO$62="",$J$64="",$S$64="",$J$65="",$S$65="")</formula>
    </cfRule>
  </conditionalFormatting>
  <conditionalFormatting sqref="AE65">
    <cfRule type="expression" dxfId="86" priority="74" stopIfTrue="1">
      <formula>AND($J$62="",$S$62="",$AD$62="",$AO$62="",$J$64="",$S$64="",$J$65="",$S$65="")</formula>
    </cfRule>
  </conditionalFormatting>
  <conditionalFormatting sqref="T65">
    <cfRule type="expression" dxfId="85" priority="73" stopIfTrue="1">
      <formula>AND($J$62="",$S$62="",$AD$62="",$AO$62="",$J$64="",$S$64="",$J$65="",$S$65="")</formula>
    </cfRule>
  </conditionalFormatting>
  <conditionalFormatting sqref="X65">
    <cfRule type="expression" dxfId="84" priority="72" stopIfTrue="1">
      <formula>AND($J$62="",$S$62="",$AD$62="",$AO$62="",$J$64="",$S$64="",$J$65="",$S$65="")</formula>
    </cfRule>
  </conditionalFormatting>
  <conditionalFormatting sqref="AE65">
    <cfRule type="expression" dxfId="83" priority="71" stopIfTrue="1">
      <formula>AND($J$62="",$S$62="",$AD$62="",$AO$62="",$J$64="",$S$64="",$J$65="",$S$65="")</formula>
    </cfRule>
  </conditionalFormatting>
  <conditionalFormatting sqref="W65">
    <cfRule type="expression" dxfId="82" priority="70" stopIfTrue="1">
      <formula>AND($J$62="",$S$62="",$AD$62="",$AO$62="",$J$64="",$S$64="",$J$65="",$S$65="")</formula>
    </cfRule>
  </conditionalFormatting>
  <conditionalFormatting sqref="D61:E61">
    <cfRule type="expression" dxfId="81" priority="68" stopIfTrue="1">
      <formula>AND(D61="",N61="",Z61="",D62="",Q62="",AI62="",D63="")</formula>
    </cfRule>
  </conditionalFormatting>
  <conditionalFormatting sqref="C92:T92">
    <cfRule type="expression" dxfId="80" priority="89" stopIfTrue="1">
      <formula>AND($C$92="",$Y$92="")</formula>
    </cfRule>
  </conditionalFormatting>
  <conditionalFormatting sqref="C29">
    <cfRule type="expression" dxfId="79" priority="85" stopIfTrue="1">
      <formula>AND($C$28="",$C$29:$BC$36="")</formula>
    </cfRule>
  </conditionalFormatting>
  <conditionalFormatting sqref="C57:BC57">
    <cfRule type="containsBlanks" dxfId="78" priority="69" stopIfTrue="1">
      <formula>LEN(TRIM(C57))=0</formula>
    </cfRule>
  </conditionalFormatting>
  <conditionalFormatting sqref="N61:O61">
    <cfRule type="expression" dxfId="77" priority="67" stopIfTrue="1">
      <formula>AND(D61="",N61="",Z61="",D62="",Q62="",AI62="",D63="")</formula>
    </cfRule>
  </conditionalFormatting>
  <conditionalFormatting sqref="Z61:AA61">
    <cfRule type="expression" dxfId="76" priority="66" stopIfTrue="1">
      <formula>AND(D61="",N61="",Z61="",D62="",Q62="",AI62="",D63="")</formula>
    </cfRule>
  </conditionalFormatting>
  <conditionalFormatting sqref="D62:E62">
    <cfRule type="expression" dxfId="75" priority="65" stopIfTrue="1">
      <formula>AND(D61="",N61="",Z61="",D62="",Q62="",AI62="",D63="")</formula>
    </cfRule>
  </conditionalFormatting>
  <conditionalFormatting sqref="Q62:R62">
    <cfRule type="expression" dxfId="74" priority="64" stopIfTrue="1">
      <formula>AND(D61="",N61="",Z61="",D62="",Q62="",AI62="",D63="")</formula>
    </cfRule>
  </conditionalFormatting>
  <conditionalFormatting sqref="J66:K66">
    <cfRule type="expression" dxfId="73" priority="63" stopIfTrue="1">
      <formula>IF(OR(D61&lt;&gt;"",Q62&lt;&gt;""),IF(J66="",U66=""))</formula>
    </cfRule>
  </conditionalFormatting>
  <conditionalFormatting sqref="U66:V66">
    <cfRule type="expression" dxfId="72" priority="62" stopIfTrue="1">
      <formula>IF(OR(D61&lt;&gt;"",Q62&lt;&gt;""),IF(J66="",U66=""))</formula>
    </cfRule>
  </conditionalFormatting>
  <conditionalFormatting sqref="D74:E74">
    <cfRule type="expression" dxfId="71" priority="61" stopIfTrue="1">
      <formula>AND(D74="",L74="",U74="",AD74="")</formula>
    </cfRule>
  </conditionalFormatting>
  <conditionalFormatting sqref="L74:M74">
    <cfRule type="expression" dxfId="70" priority="60" stopIfTrue="1">
      <formula>AND(D74="",L74="",U74="",AD74="")</formula>
    </cfRule>
  </conditionalFormatting>
  <conditionalFormatting sqref="U74:V74">
    <cfRule type="expression" dxfId="69" priority="59" stopIfTrue="1">
      <formula>AND(D74="",L74="",U74="",AD74="")</formula>
    </cfRule>
  </conditionalFormatting>
  <conditionalFormatting sqref="D75:E75">
    <cfRule type="expression" dxfId="68" priority="58" stopIfTrue="1">
      <formula>IF(OR(D74="●",U74="●",AD74&lt;&gt;""),AND(D75="",P75="",AF75=""))</formula>
    </cfRule>
  </conditionalFormatting>
  <conditionalFormatting sqref="P75:Q75">
    <cfRule type="expression" dxfId="67" priority="57" stopIfTrue="1">
      <formula>IF(OR(D74="●",U74="●",AD74&lt;&gt;""),AND(D75="",P75="",AF75=""))</formula>
    </cfRule>
  </conditionalFormatting>
  <conditionalFormatting sqref="AF75:AG75">
    <cfRule type="expression" dxfId="66" priority="56" stopIfTrue="1">
      <formula>IF(OR(D74="●",U74="●",AD74&lt;&gt;""),AND(D75="",P75="",AF75=""))</formula>
    </cfRule>
  </conditionalFormatting>
  <conditionalFormatting sqref="P91:Q91">
    <cfRule type="expression" dxfId="65" priority="55" stopIfTrue="1">
      <formula>AND(D91="",P91="",AB91="",AK91="")</formula>
    </cfRule>
  </conditionalFormatting>
  <conditionalFormatting sqref="AB91:AC91">
    <cfRule type="expression" dxfId="64" priority="54" stopIfTrue="1">
      <formula>AND(D91="",P91="",AB91="",AK91="")</formula>
    </cfRule>
  </conditionalFormatting>
  <conditionalFormatting sqref="D91:E91">
    <cfRule type="expression" dxfId="63" priority="53" stopIfTrue="1">
      <formula>AND(D91="",P91="",AB91="",AK91="")</formula>
    </cfRule>
  </conditionalFormatting>
  <conditionalFormatting sqref="C54:L54">
    <cfRule type="expression" dxfId="62" priority="52" stopIfTrue="1">
      <formula>AND(C54="",P54="",AE54="")</formula>
    </cfRule>
  </conditionalFormatting>
  <conditionalFormatting sqref="P54:Y54">
    <cfRule type="expression" dxfId="61" priority="51" stopIfTrue="1">
      <formula>AND(C54="",P54="",AE54="")</formula>
    </cfRule>
  </conditionalFormatting>
  <conditionalFormatting sqref="AG83:AI83">
    <cfRule type="expression" dxfId="60" priority="50" stopIfTrue="1">
      <formula>AND(AG83="可",AL83="不可",AS83="無")</formula>
    </cfRule>
  </conditionalFormatting>
  <conditionalFormatting sqref="AL83:AO83">
    <cfRule type="expression" dxfId="59" priority="49" stopIfTrue="1">
      <formula>AND(AG83="可",AL83="不可",AS83="無")</formula>
    </cfRule>
  </conditionalFormatting>
  <conditionalFormatting sqref="AS83:AU83">
    <cfRule type="expression" dxfId="58" priority="48" stopIfTrue="1">
      <formula>AND(AG83="可",AL83="不可",AS83="無")</formula>
    </cfRule>
  </conditionalFormatting>
  <conditionalFormatting sqref="D83:E83">
    <cfRule type="expression" dxfId="57" priority="47" stopIfTrue="1">
      <formula>AND(D83="有",I83="無")</formula>
    </cfRule>
  </conditionalFormatting>
  <conditionalFormatting sqref="I83:J83">
    <cfRule type="expression" dxfId="56" priority="46" stopIfTrue="1">
      <formula>AND(D83="有",I83="無")</formula>
    </cfRule>
  </conditionalFormatting>
  <conditionalFormatting sqref="D82:E82">
    <cfRule type="expression" dxfId="55" priority="45" stopIfTrue="1">
      <formula>AND(D82="有",I82="無")</formula>
    </cfRule>
  </conditionalFormatting>
  <conditionalFormatting sqref="I82:J82">
    <cfRule type="expression" dxfId="54" priority="44" stopIfTrue="1">
      <formula>AND(D82="有",I82="無")</formula>
    </cfRule>
  </conditionalFormatting>
  <conditionalFormatting sqref="D84:E84">
    <cfRule type="expression" dxfId="53" priority="43" stopIfTrue="1">
      <formula>AND(D84="有",I84="無")</formula>
    </cfRule>
  </conditionalFormatting>
  <conditionalFormatting sqref="I84:J84">
    <cfRule type="expression" dxfId="52" priority="42" stopIfTrue="1">
      <formula>AND(D84="有",I84="無")</formula>
    </cfRule>
  </conditionalFormatting>
  <conditionalFormatting sqref="D85:E85">
    <cfRule type="expression" dxfId="51" priority="41" stopIfTrue="1">
      <formula>AND(D85="有",I85="無")</formula>
    </cfRule>
  </conditionalFormatting>
  <conditionalFormatting sqref="I85:J85">
    <cfRule type="expression" dxfId="50" priority="40" stopIfTrue="1">
      <formula>AND(D85="有",I85="無")</formula>
    </cfRule>
  </conditionalFormatting>
  <conditionalFormatting sqref="D86:E86">
    <cfRule type="expression" dxfId="49" priority="39" stopIfTrue="1">
      <formula>AND(D86="有",I86="無")</formula>
    </cfRule>
  </conditionalFormatting>
  <conditionalFormatting sqref="I86:J86">
    <cfRule type="expression" dxfId="48" priority="38" stopIfTrue="1">
      <formula>AND(D86="有",I86="無")</formula>
    </cfRule>
  </conditionalFormatting>
  <conditionalFormatting sqref="AG82:AI82">
    <cfRule type="expression" dxfId="47" priority="37" stopIfTrue="1">
      <formula>AND(AG82="有",AM82="無")</formula>
    </cfRule>
  </conditionalFormatting>
  <conditionalFormatting sqref="AM82:AO82">
    <cfRule type="expression" dxfId="46" priority="36" stopIfTrue="1">
      <formula>AND(AG82="有",AM82="無")</formula>
    </cfRule>
  </conditionalFormatting>
  <conditionalFormatting sqref="AG84:AI84">
    <cfRule type="expression" dxfId="45" priority="35" stopIfTrue="1">
      <formula>AND(AG84="有",AM84="無")</formula>
    </cfRule>
  </conditionalFormatting>
  <conditionalFormatting sqref="AM84:AO84">
    <cfRule type="expression" dxfId="44" priority="34" stopIfTrue="1">
      <formula>AND(AG84="有",AM84="無")</formula>
    </cfRule>
  </conditionalFormatting>
  <conditionalFormatting sqref="AG85:AI85">
    <cfRule type="expression" dxfId="43" priority="33" stopIfTrue="1">
      <formula>AND(AG85="有",AM85="無")</formula>
    </cfRule>
  </conditionalFormatting>
  <conditionalFormatting sqref="AM85:AO85">
    <cfRule type="expression" dxfId="42" priority="32" stopIfTrue="1">
      <formula>AND(AG85="有",AM85="無")</formula>
    </cfRule>
  </conditionalFormatting>
  <conditionalFormatting sqref="AG86:AI86">
    <cfRule type="expression" dxfId="41" priority="31" stopIfTrue="1">
      <formula>AND(AG86="有",AM86="無")</formula>
    </cfRule>
  </conditionalFormatting>
  <conditionalFormatting sqref="AM86:AO86">
    <cfRule type="expression" dxfId="40" priority="30" stopIfTrue="1">
      <formula>AND(AG86="有",AM86="無")</formula>
    </cfRule>
  </conditionalFormatting>
  <conditionalFormatting sqref="C14:W15">
    <cfRule type="containsBlanks" dxfId="39" priority="29" stopIfTrue="1">
      <formula>LEN(TRIM(C14))=0</formula>
    </cfRule>
  </conditionalFormatting>
  <conditionalFormatting sqref="I41:J41">
    <cfRule type="expression" dxfId="38" priority="28" stopIfTrue="1">
      <formula>AND(I41="",R41="",AA41="",AM41="")</formula>
    </cfRule>
  </conditionalFormatting>
  <conditionalFormatting sqref="R41:S41">
    <cfRule type="expression" dxfId="37" priority="27" stopIfTrue="1">
      <formula>AND(I41="",R41="",AA41="",AM41="")</formula>
    </cfRule>
  </conditionalFormatting>
  <conditionalFormatting sqref="AA41:AB41">
    <cfRule type="expression" dxfId="36" priority="26" stopIfTrue="1">
      <formula>AND(I41="",R41="",AA41="",AM41="")</formula>
    </cfRule>
  </conditionalFormatting>
  <conditionalFormatting sqref="AM41">
    <cfRule type="expression" dxfId="35" priority="25" stopIfTrue="1">
      <formula>AND(I41="",R41="",AA41="",AM41="")</formula>
    </cfRule>
  </conditionalFormatting>
  <conditionalFormatting sqref="E40:G40">
    <cfRule type="expression" dxfId="34" priority="24" stopIfTrue="1">
      <formula>AND(E40="",AN40="")</formula>
    </cfRule>
  </conditionalFormatting>
  <conditionalFormatting sqref="Y92:Z92">
    <cfRule type="expression" dxfId="33" priority="23" stopIfTrue="1">
      <formula>AND($C$92="",$Y$92="")</formula>
    </cfRule>
  </conditionalFormatting>
  <conditionalFormatting sqref="C104">
    <cfRule type="containsBlanks" dxfId="32" priority="90" stopIfTrue="1">
      <formula>LEN(TRIM(C104))=0</formula>
    </cfRule>
  </conditionalFormatting>
  <conditionalFormatting sqref="AI62:AJ62">
    <cfRule type="expression" dxfId="31" priority="22" stopIfTrue="1">
      <formula>AND(D61="",N61="",Z61="",D62="",Q62="",AI62="",D63="")</formula>
    </cfRule>
  </conditionalFormatting>
  <conditionalFormatting sqref="J64:K64">
    <cfRule type="expression" priority="1" stopIfTrue="1">
      <formula>AND(D61="",N61="",Z61="",D62="",Q62="",AI62="",D63="")</formula>
    </cfRule>
    <cfRule type="expression" dxfId="30" priority="21" stopIfTrue="1">
      <formula>IF(OR(D61="●",N61="●",Z61="●",D62="●"),AND(J64="",U64="",AE64="",AP64="",J65="",U65=""))</formula>
    </cfRule>
  </conditionalFormatting>
  <conditionalFormatting sqref="U64:V64">
    <cfRule type="expression" dxfId="29" priority="20" stopIfTrue="1">
      <formula>IF(OR(D61="●",N61="●",Z61="●",D62="●"),AND(J64="",U64="",AE64="",AP64="",J65="",U65=""))</formula>
    </cfRule>
  </conditionalFormatting>
  <conditionalFormatting sqref="AE64:AF64">
    <cfRule type="expression" dxfId="28" priority="19" stopIfTrue="1">
      <formula>IF(OR(D61="●",N61="●",Z61="●",D62="●"),AND(J64="",U64="",AE64="",AP64="",J65="",U65=""))</formula>
    </cfRule>
  </conditionalFormatting>
  <conditionalFormatting sqref="AP64:AQ64">
    <cfRule type="expression" dxfId="27" priority="18" stopIfTrue="1">
      <formula>IF(OR(D61="●",N61="●",Z61="●",D62="●"),AND(J64="",U64="",AE64="",AP64="",J65="",U65=""))</formula>
    </cfRule>
  </conditionalFormatting>
  <conditionalFormatting sqref="J65:K65">
    <cfRule type="expression" dxfId="26" priority="17" stopIfTrue="1">
      <formula>IF(OR(D61="●",N61="●",Z61="●",D62="●",AI62="●"),AND(J64="",U64="",AE64="",AP64="",J65="",U65="",J65="",U65=""))</formula>
    </cfRule>
  </conditionalFormatting>
  <conditionalFormatting sqref="U65:V65">
    <cfRule type="expression" dxfId="25" priority="16" stopIfTrue="1">
      <formula>IF(OR(D61="●",N61="●",Z61="●",D62="●",AI62="●"),AND(J64="",U64="",AE64="",AP64="",J65="",U65="",J65="",U65=""))</formula>
    </cfRule>
  </conditionalFormatting>
  <conditionalFormatting sqref="C97:W99">
    <cfRule type="expression" dxfId="24" priority="15" stopIfTrue="1">
      <formula>AND($C$96="",$C$97="")</formula>
    </cfRule>
  </conditionalFormatting>
  <conditionalFormatting sqref="E95">
    <cfRule type="expression" dxfId="23" priority="14" stopIfTrue="1">
      <formula>$E$95=""</formula>
    </cfRule>
  </conditionalFormatting>
  <conditionalFormatting sqref="AE97:BC97">
    <cfRule type="containsBlanks" dxfId="22" priority="91" stopIfTrue="1">
      <formula>LEN(TRIM(AE97))=0</formula>
    </cfRule>
  </conditionalFormatting>
  <conditionalFormatting sqref="C99:W99">
    <cfRule type="containsBlanks" dxfId="21" priority="13" stopIfTrue="1">
      <formula>LEN(TRIM(C99))=0</formula>
    </cfRule>
  </conditionalFormatting>
  <conditionalFormatting sqref="AE98:BC98">
    <cfRule type="containsBlanks" dxfId="20" priority="12" stopIfTrue="1">
      <formula>LEN(TRIM(AE98))=0</formula>
    </cfRule>
  </conditionalFormatting>
  <conditionalFormatting sqref="D94:E94">
    <cfRule type="expression" dxfId="19" priority="9" stopIfTrue="1">
      <formula>AND(D94="可",I94="否")</formula>
    </cfRule>
    <cfRule type="expression" dxfId="18" priority="11" stopIfTrue="1">
      <formula>AND(D94="有",I94="無")</formula>
    </cfRule>
  </conditionalFormatting>
  <conditionalFormatting sqref="I94:J94">
    <cfRule type="expression" dxfId="17" priority="8" stopIfTrue="1">
      <formula>AND(D94="可",I94="否")</formula>
    </cfRule>
    <cfRule type="expression" dxfId="16" priority="10" stopIfTrue="1">
      <formula>AND(D94="有",I94="無")</formula>
    </cfRule>
  </conditionalFormatting>
  <conditionalFormatting sqref="X94:AD94 AH94:AM94">
    <cfRule type="expression" dxfId="15" priority="7" stopIfTrue="1">
      <formula>AND($I$94="",$X$94="",$AH$94="")</formula>
    </cfRule>
  </conditionalFormatting>
  <conditionalFormatting sqref="D63:E63">
    <cfRule type="expression" dxfId="14" priority="6" stopIfTrue="1">
      <formula>AND(D61="",N61="",Z61="",D62="",Q62="",AI62="",D63="")</formula>
    </cfRule>
  </conditionalFormatting>
  <conditionalFormatting sqref="C69:BC73">
    <cfRule type="containsBlanks" dxfId="13" priority="92" stopIfTrue="1">
      <formula>LEN(TRIM(C69))=0</formula>
    </cfRule>
  </conditionalFormatting>
  <conditionalFormatting sqref="AN37:AO37">
    <cfRule type="expression" dxfId="12" priority="93" stopIfTrue="1">
      <formula>AND(G37="",M37="",U37="",AA37="",AN37="")</formula>
    </cfRule>
  </conditionalFormatting>
  <conditionalFormatting sqref="G37:J37">
    <cfRule type="expression" dxfId="11" priority="94" stopIfTrue="1">
      <formula>AND(G37="",M37="",U37="",AA37="",AN37="")</formula>
    </cfRule>
  </conditionalFormatting>
  <conditionalFormatting sqref="M37">
    <cfRule type="expression" dxfId="10" priority="95" stopIfTrue="1">
      <formula>AND(G37="",M37="",U37="",AA37="",AN37="")</formula>
    </cfRule>
  </conditionalFormatting>
  <conditionalFormatting sqref="U37">
    <cfRule type="expression" dxfId="9" priority="96" stopIfTrue="1">
      <formula>AND(G37="",M37="",U37="",AA37="",AN37="")</formula>
    </cfRule>
  </conditionalFormatting>
  <conditionalFormatting sqref="AA37">
    <cfRule type="expression" dxfId="8" priority="97" stopIfTrue="1">
      <formula>AND(G37="",M37="",U37="",AA37="",AN37="")</formula>
    </cfRule>
  </conditionalFormatting>
  <conditionalFormatting sqref="G38:J38">
    <cfRule type="expression" dxfId="7" priority="2" stopIfTrue="1">
      <formula>AND(G38="",M38="",U38="",AA38="",AN38="")</formula>
    </cfRule>
  </conditionalFormatting>
  <conditionalFormatting sqref="M38">
    <cfRule type="expression" dxfId="6" priority="3" stopIfTrue="1">
      <formula>AND(G38="",M38="",U38="",AA38="",AN38="")</formula>
    </cfRule>
  </conditionalFormatting>
  <conditionalFormatting sqref="U38">
    <cfRule type="expression" dxfId="5" priority="4" stopIfTrue="1">
      <formula>AND(G38="",M38="",U38="",AA38="",AN38="")</formula>
    </cfRule>
  </conditionalFormatting>
  <conditionalFormatting sqref="AA38">
    <cfRule type="expression" dxfId="4" priority="5" stopIfTrue="1">
      <formula>AND(G38="",M38="",U38="",AA38="",AN38="")</formula>
    </cfRule>
  </conditionalFormatting>
  <conditionalFormatting sqref="C55:BC55">
    <cfRule type="containsBlanks" dxfId="3" priority="98" stopIfTrue="1">
      <formula>LEN(TRIM(C55))=0</formula>
    </cfRule>
  </conditionalFormatting>
  <dataValidations count="15">
    <dataValidation type="whole" allowBlank="1" showInputMessage="1" showErrorMessage="1" error="実習日数は原則として、5日間以上です" sqref="E40:G40" xr:uid="{00000000-0002-0000-0100-000000000000}">
      <formula1>5</formula1>
      <formula2>15</formula2>
    </dataValidation>
    <dataValidation imeMode="halfAlpha" allowBlank="1" showInputMessage="1" showErrorMessage="1" sqref="C14:W15 AF14:BC14" xr:uid="{00000000-0002-0000-0100-000001000000}"/>
    <dataValidation imeMode="halfKatakana" allowBlank="1" showInputMessage="1" showErrorMessage="1" sqref="C3 H3" xr:uid="{00000000-0002-0000-0100-000002000000}"/>
    <dataValidation allowBlank="1" showInputMessage="1" showErrorMessage="1" prompt="マッチング無の際に延長する場合は、延長時の締切日についてご記入下さい。" sqref="AH94:AM94 X94:AD94" xr:uid="{00000000-0002-0000-0100-000003000000}"/>
    <dataValidation type="list" allowBlank="1" showInputMessage="1" showErrorMessage="1" sqref="I94:J94" xr:uid="{00000000-0002-0000-0100-000004000000}">
      <formula1>"否,"</formula1>
    </dataValidation>
    <dataValidation allowBlank="1" showInputMessage="1" showErrorMessage="1" prompt="インターンシップでの担当者名をご記入ください。_x000a_学校担当者・フォーラム事務局担当のみ使用させていただきます。_x000a_（学生へは受入れが決定するまで公開をいたしません）" sqref="C97:W97" xr:uid="{00000000-0002-0000-0100-000005000000}"/>
    <dataValidation allowBlank="1" showErrorMessage="1" prompt="インターンシップでの事務連絡、書類送付等をさせて頂く際のご担当者名をご記入ください。_x000a_学校担当者・フォーラム事務局担当のみ使用させていただきます。_x000a_（学生へは受入れが決定するまで公開をいたしません）" sqref="C103:W103" xr:uid="{00000000-0002-0000-0100-000006000000}"/>
    <dataValidation type="list" allowBlank="1" showInputMessage="1" showErrorMessage="1" sqref="AG84:AI86 AG82:AI82 D82:E86" xr:uid="{00000000-0002-0000-0100-000007000000}">
      <formula1>"有,"</formula1>
    </dataValidation>
    <dataValidation type="list" allowBlank="1" showInputMessage="1" showErrorMessage="1" sqref="AI62:AJ62 Q62:R62 AF75:AG75 P75:Q75 AP64 AE64 J64:J66 U64:U66 P91:Q91 D61:E63 D74:E75 AN40:AO40 AA41:AB41 N61:O61 Z61:AA61 Y92:Z92 I41:J41 L74:M74 U74:V74 AB91:AC91 D91:E91 R41:S41 AN37:AO37" xr:uid="{00000000-0002-0000-0100-000008000000}">
      <formula1>"●,"</formula1>
    </dataValidation>
    <dataValidation type="list" allowBlank="1" showInputMessage="1" showErrorMessage="1" sqref="I82:J86 AM82:AO82 AS83:AU83 AM84:AO86" xr:uid="{00000000-0002-0000-0100-000009000000}">
      <formula1>"無,"</formula1>
    </dataValidation>
    <dataValidation type="list" allowBlank="1" showInputMessage="1" showErrorMessage="1" sqref="AL83:AO83" xr:uid="{00000000-0002-0000-0100-00000A000000}">
      <formula1>"不可,"</formula1>
    </dataValidation>
    <dataValidation allowBlank="1" showErrorMessage="1" sqref="X104 E96 C104" xr:uid="{00000000-0002-0000-0100-00000B000000}"/>
    <dataValidation allowBlank="1" showInputMessage="1" showErrorMessage="1" prompt="実習先が所在地と異なる場合はご記入ください" sqref="C56:BC56" xr:uid="{00000000-0002-0000-0100-00000C000000}"/>
    <dataValidation allowBlank="1" showInputMessage="1" showErrorMessage="1" prompt="スペースは入れずに半角にて入力ください (例：802-0082）" sqref="E13" xr:uid="{00000000-0002-0000-0100-00000D000000}"/>
    <dataValidation type="list" allowBlank="1" showInputMessage="1" showErrorMessage="1" sqref="AG83:AI83 D94:E94" xr:uid="{00000000-0002-0000-0100-00000E000000}">
      <formula1>"可,"</formula1>
    </dataValidation>
  </dataValidations>
  <hyperlinks>
    <hyperlink ref="O105:AD105" r:id="rId1" display="info-jinzai@kpec.or.jp" xr:uid="{00000000-0004-0000-0100-000000000000}"/>
    <hyperlink ref="C16:BC16" r:id="rId2" display="http://www." xr:uid="{00000000-0004-0000-0100-000001000000}"/>
  </hyperlinks>
  <printOptions horizontalCentered="1"/>
  <pageMargins left="0.35433070866141736" right="0.31496062992125984" top="0.35433070866141736" bottom="0.27559055118110237" header="0.19685039370078741" footer="0.19685039370078741"/>
  <pageSetup paperSize="9" scale="93" orientation="portrait"/>
  <headerFooter alignWithMargins="0">
    <oddHeader>&amp;R&amp;P／&amp;N</oddHeader>
  </headerFooter>
  <rowBreaks count="2" manualBreakCount="2">
    <brk id="26" max="54" man="1"/>
    <brk id="58" max="54" man="1"/>
  </rowBreaks>
  <drawing r:id="rId3"/>
  <legacy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A1:CH9"/>
  <sheetViews>
    <sheetView zoomScale="70" zoomScaleNormal="70" zoomScalePageLayoutView="70" workbookViewId="0">
      <selection activeCell="A34" sqref="A34"/>
    </sheetView>
  </sheetViews>
  <sheetFormatPr defaultColWidth="8.875" defaultRowHeight="13.5" outlineLevelCol="1"/>
  <cols>
    <col min="1" max="1" width="8.875" style="6"/>
    <col min="2" max="2" width="7.625" style="6" bestFit="1" customWidth="1"/>
    <col min="3" max="3" width="5.625" style="6" customWidth="1"/>
    <col min="4" max="7" width="8.875" style="6"/>
    <col min="8" max="8" width="11.125" style="6" customWidth="1"/>
    <col min="9" max="11" width="11.125" style="6" customWidth="1" outlineLevel="1"/>
    <col min="12" max="12" width="8.625" style="9" customWidth="1" outlineLevel="1"/>
    <col min="13" max="13" width="7.625" style="9" bestFit="1" customWidth="1" outlineLevel="1"/>
    <col min="14" max="15" width="10.125" style="6" bestFit="1" customWidth="1" outlineLevel="1"/>
    <col min="16" max="16" width="12" style="6" customWidth="1" outlineLevel="1"/>
    <col min="17" max="18" width="8.875" style="6"/>
    <col min="19" max="19" width="19.875" style="6" customWidth="1"/>
    <col min="20" max="20" width="13.5" style="6" customWidth="1"/>
    <col min="21" max="23" width="13" style="10" customWidth="1"/>
    <col min="24" max="25" width="11.375" style="10" customWidth="1"/>
    <col min="26" max="26" width="12.5" style="10" customWidth="1"/>
    <col min="27" max="27" width="10.125" style="6" bestFit="1" customWidth="1"/>
    <col min="28" max="28" width="12.5" style="10" bestFit="1" customWidth="1"/>
    <col min="29" max="29" width="8.875" style="10"/>
    <col min="30" max="30" width="8.875" style="6"/>
    <col min="31" max="31" width="21.125" style="6" customWidth="1"/>
    <col min="32" max="32" width="8.875" style="6"/>
    <col min="33" max="33" width="8.875" style="10"/>
    <col min="34" max="34" width="10.125" style="10" bestFit="1" customWidth="1"/>
    <col min="35" max="44" width="8.875" style="10"/>
    <col min="45" max="45" width="22" style="26" customWidth="1"/>
    <col min="46" max="46" width="9.125" style="6" customWidth="1"/>
    <col min="47" max="47" width="15.125" style="6" customWidth="1"/>
    <col min="48" max="48" width="18" style="6" customWidth="1"/>
    <col min="49" max="49" width="18.625" style="26" customWidth="1"/>
    <col min="50" max="50" width="5.625" style="6" customWidth="1"/>
    <col min="51" max="59" width="4.625" style="6" customWidth="1"/>
    <col min="60" max="60" width="8.5" style="6" customWidth="1"/>
    <col min="61" max="61" width="15.125" style="6" customWidth="1"/>
    <col min="62" max="62" width="18" style="6" customWidth="1"/>
    <col min="63" max="63" width="8.875" style="6"/>
    <col min="64" max="64" width="11.125" style="42" bestFit="1" customWidth="1"/>
    <col min="65" max="65" width="11.125" style="42" customWidth="1"/>
    <col min="66" max="66" width="7.125" style="6" customWidth="1"/>
    <col min="67" max="67" width="19.375" style="26" customWidth="1"/>
    <col min="68" max="68" width="10.125" style="6" customWidth="1"/>
    <col min="69" max="69" width="8.875" style="6" customWidth="1"/>
    <col min="70" max="70" width="10.625" style="6" bestFit="1" customWidth="1"/>
    <col min="71" max="71" width="17.625" style="6" customWidth="1"/>
    <col min="72" max="72" width="15.875" style="6" bestFit="1" customWidth="1"/>
    <col min="73" max="73" width="15.625" style="6" customWidth="1"/>
    <col min="74" max="75" width="8.875" style="6"/>
    <col min="76" max="76" width="9.125" style="6" customWidth="1"/>
    <col min="77" max="79" width="8.875" style="6"/>
    <col min="80" max="80" width="10.625" style="6" bestFit="1" customWidth="1"/>
    <col min="81" max="82" width="13" style="10" customWidth="1"/>
    <col min="83" max="83" width="11.375" style="10" customWidth="1"/>
    <col min="84" max="84" width="9.125" style="6" bestFit="1" customWidth="1"/>
    <col min="85" max="85" width="11.125" style="42" bestFit="1" customWidth="1"/>
    <col min="86" max="16384" width="8.875" style="6"/>
  </cols>
  <sheetData>
    <row r="1" spans="1:86" s="17" customFormat="1" ht="14.25">
      <c r="A1" s="19"/>
      <c r="B1" s="20"/>
      <c r="C1" s="20"/>
      <c r="D1" s="20"/>
      <c r="E1" s="21"/>
      <c r="F1" s="568" t="s">
        <v>203</v>
      </c>
      <c r="G1" s="569"/>
      <c r="H1" s="569"/>
      <c r="I1" s="569"/>
      <c r="J1" s="569"/>
      <c r="K1" s="569"/>
      <c r="L1" s="569"/>
      <c r="M1" s="569"/>
      <c r="N1" s="569"/>
      <c r="O1" s="569"/>
      <c r="P1" s="569"/>
      <c r="Q1" s="569"/>
      <c r="R1" s="570"/>
      <c r="S1" s="198"/>
      <c r="T1" s="568" t="s">
        <v>22</v>
      </c>
      <c r="U1" s="569"/>
      <c r="V1" s="569"/>
      <c r="W1" s="569"/>
      <c r="X1" s="569"/>
      <c r="Y1" s="569"/>
      <c r="Z1" s="569"/>
      <c r="AA1" s="569"/>
      <c r="AB1" s="569"/>
      <c r="AC1" s="569"/>
      <c r="AD1" s="569"/>
      <c r="AE1" s="569"/>
      <c r="AF1" s="570"/>
      <c r="AG1" s="198"/>
      <c r="AH1" s="198"/>
      <c r="AI1" s="198"/>
      <c r="AJ1" s="198"/>
      <c r="AK1" s="198"/>
      <c r="AL1" s="198"/>
      <c r="AM1" s="197" t="s">
        <v>204</v>
      </c>
      <c r="AN1" s="198"/>
      <c r="AO1" s="198"/>
      <c r="AP1" s="198"/>
      <c r="AQ1" s="198"/>
      <c r="AR1" s="198"/>
      <c r="AS1" s="28"/>
      <c r="AT1" s="28"/>
      <c r="AU1" s="28"/>
      <c r="AV1" s="28"/>
      <c r="AW1" s="28"/>
      <c r="AX1" s="568" t="s">
        <v>95</v>
      </c>
      <c r="AY1" s="569"/>
      <c r="AZ1" s="569"/>
      <c r="BA1" s="569"/>
      <c r="BB1" s="569"/>
      <c r="BC1" s="569"/>
      <c r="BD1" s="569"/>
      <c r="BE1" s="569"/>
      <c r="BF1" s="569"/>
      <c r="BG1" s="569"/>
      <c r="BH1" s="570"/>
      <c r="BI1" s="28"/>
      <c r="BJ1" s="28"/>
      <c r="BK1" s="28"/>
      <c r="BL1" s="40"/>
      <c r="BM1" s="40"/>
      <c r="BN1" s="568" t="s">
        <v>205</v>
      </c>
      <c r="BO1" s="570"/>
      <c r="BP1" s="568" t="s">
        <v>206</v>
      </c>
      <c r="BQ1" s="569"/>
      <c r="BR1" s="569"/>
      <c r="BS1" s="569"/>
      <c r="BT1" s="569"/>
      <c r="BU1" s="570"/>
      <c r="BV1" s="568" t="s">
        <v>207</v>
      </c>
      <c r="BW1" s="569"/>
      <c r="BX1" s="569"/>
      <c r="BY1" s="569"/>
      <c r="BZ1" s="569"/>
      <c r="CA1" s="570"/>
      <c r="CB1" s="18"/>
      <c r="CC1" s="45"/>
      <c r="CD1" s="45"/>
      <c r="CE1" s="45"/>
      <c r="CF1" s="28"/>
      <c r="CG1" s="40"/>
    </row>
    <row r="2" spans="1:86" s="147" customFormat="1" ht="46.5" customHeight="1">
      <c r="A2" s="120" t="s">
        <v>208</v>
      </c>
      <c r="B2" s="122" t="s">
        <v>209</v>
      </c>
      <c r="C2" s="123" t="s">
        <v>210</v>
      </c>
      <c r="D2" s="121" t="s">
        <v>211</v>
      </c>
      <c r="E2" s="124" t="s">
        <v>212</v>
      </c>
      <c r="F2" s="125" t="s">
        <v>5</v>
      </c>
      <c r="G2" s="126" t="s">
        <v>6</v>
      </c>
      <c r="H2" s="126" t="s">
        <v>213</v>
      </c>
      <c r="I2" s="126" t="s">
        <v>8</v>
      </c>
      <c r="J2" s="126" t="s">
        <v>10</v>
      </c>
      <c r="K2" s="127" t="s">
        <v>11</v>
      </c>
      <c r="L2" s="128" t="s">
        <v>214</v>
      </c>
      <c r="M2" s="129" t="s">
        <v>215</v>
      </c>
      <c r="N2" s="130" t="s">
        <v>216</v>
      </c>
      <c r="O2" s="130" t="s">
        <v>217</v>
      </c>
      <c r="P2" s="126" t="s">
        <v>218</v>
      </c>
      <c r="Q2" s="131" t="s">
        <v>18</v>
      </c>
      <c r="R2" s="132" t="s">
        <v>219</v>
      </c>
      <c r="S2" s="133" t="s">
        <v>220</v>
      </c>
      <c r="T2" s="134" t="s">
        <v>221</v>
      </c>
      <c r="U2" s="211" t="s">
        <v>222</v>
      </c>
      <c r="V2" s="211" t="s">
        <v>223</v>
      </c>
      <c r="W2" s="211" t="s">
        <v>251</v>
      </c>
      <c r="X2" s="211" t="s">
        <v>224</v>
      </c>
      <c r="Y2" s="211" t="s">
        <v>252</v>
      </c>
      <c r="Z2" s="152" t="s">
        <v>225</v>
      </c>
      <c r="AA2" s="136" t="s">
        <v>226</v>
      </c>
      <c r="AB2" s="199" t="s">
        <v>52</v>
      </c>
      <c r="AC2" s="133" t="s">
        <v>227</v>
      </c>
      <c r="AD2" s="137" t="s">
        <v>56</v>
      </c>
      <c r="AE2" s="138" t="s">
        <v>228</v>
      </c>
      <c r="AF2" s="200" t="s">
        <v>229</v>
      </c>
      <c r="AG2" s="572" t="s">
        <v>60</v>
      </c>
      <c r="AH2" s="573"/>
      <c r="AI2" s="573"/>
      <c r="AJ2" s="573"/>
      <c r="AK2" s="573"/>
      <c r="AL2" s="574"/>
      <c r="AM2" s="575" t="s">
        <v>230</v>
      </c>
      <c r="AN2" s="575"/>
      <c r="AO2" s="576"/>
      <c r="AP2" s="200" t="s">
        <v>75</v>
      </c>
      <c r="AQ2" s="577" t="s">
        <v>231</v>
      </c>
      <c r="AR2" s="577"/>
      <c r="AS2" s="139" t="s">
        <v>232</v>
      </c>
      <c r="AT2" s="200" t="s">
        <v>85</v>
      </c>
      <c r="AU2" s="137" t="s">
        <v>233</v>
      </c>
      <c r="AV2" s="137" t="s">
        <v>234</v>
      </c>
      <c r="AW2" s="200" t="s">
        <v>235</v>
      </c>
      <c r="AX2" s="200" t="s">
        <v>236</v>
      </c>
      <c r="AY2" s="200" t="s">
        <v>237</v>
      </c>
      <c r="AZ2" s="200" t="s">
        <v>238</v>
      </c>
      <c r="BA2" s="200" t="s">
        <v>109</v>
      </c>
      <c r="BB2" s="200" t="s">
        <v>111</v>
      </c>
      <c r="BC2" s="200" t="s">
        <v>239</v>
      </c>
      <c r="BD2" s="200" t="s">
        <v>103</v>
      </c>
      <c r="BE2" s="200" t="s">
        <v>108</v>
      </c>
      <c r="BF2" s="200" t="s">
        <v>110</v>
      </c>
      <c r="BG2" s="200" t="s">
        <v>113</v>
      </c>
      <c r="BH2" s="137" t="s">
        <v>240</v>
      </c>
      <c r="BI2" s="140" t="s">
        <v>117</v>
      </c>
      <c r="BJ2" s="127" t="s">
        <v>241</v>
      </c>
      <c r="BK2" s="141" t="s">
        <v>120</v>
      </c>
      <c r="BL2" s="142" t="s">
        <v>242</v>
      </c>
      <c r="BM2" s="143" t="s">
        <v>243</v>
      </c>
      <c r="BN2" s="578" t="s">
        <v>244</v>
      </c>
      <c r="BO2" s="579"/>
      <c r="BP2" s="137" t="s">
        <v>132</v>
      </c>
      <c r="BQ2" s="137" t="s">
        <v>134</v>
      </c>
      <c r="BR2" s="137" t="s">
        <v>245</v>
      </c>
      <c r="BS2" s="137" t="s">
        <v>246</v>
      </c>
      <c r="BT2" s="137" t="s">
        <v>247</v>
      </c>
      <c r="BU2" s="144" t="s">
        <v>248</v>
      </c>
      <c r="BV2" s="137" t="s">
        <v>132</v>
      </c>
      <c r="BW2" s="145" t="s">
        <v>134</v>
      </c>
      <c r="BX2" s="145" t="s">
        <v>245</v>
      </c>
      <c r="BY2" s="145" t="s">
        <v>246</v>
      </c>
      <c r="BZ2" s="145" t="s">
        <v>247</v>
      </c>
      <c r="CA2" s="145" t="s">
        <v>248</v>
      </c>
      <c r="CB2" s="146" t="s">
        <v>249</v>
      </c>
      <c r="CC2" s="135" t="s">
        <v>222</v>
      </c>
      <c r="CD2" s="135" t="s">
        <v>223</v>
      </c>
      <c r="CE2" s="135" t="s">
        <v>224</v>
      </c>
      <c r="CF2" s="141" t="s">
        <v>120</v>
      </c>
      <c r="CG2" s="142" t="s">
        <v>242</v>
      </c>
      <c r="CH2" s="143" t="s">
        <v>243</v>
      </c>
    </row>
    <row r="3" spans="1:86" s="159" customFormat="1" ht="63" customHeight="1">
      <c r="A3" s="156"/>
      <c r="B3" s="156">
        <f>'2023年度＿会社・実習内容記入シート'!C103</f>
        <v>0</v>
      </c>
      <c r="C3" s="156"/>
      <c r="D3" s="163"/>
      <c r="E3" s="156" t="str">
        <f>IF('2023年度＿会社・実習内容記入シート'!H3="","",'2023年度＿会社・実習内容記入シート'!H3)</f>
        <v/>
      </c>
      <c r="F3" s="156" t="str">
        <f>IF('2023年度＿会社・実習内容記入シート'!C4="","",'2023年度＿会社・実習内容記入シート'!C4)</f>
        <v/>
      </c>
      <c r="G3" s="156" t="str">
        <f>IF('2023年度＿会社・実習内容記入シート'!C5="","",'2023年度＿会社・実習内容記入シート'!C5)</f>
        <v/>
      </c>
      <c r="H3" s="148" t="str">
        <f>IF('2023年度＿会社・実習内容記入シート'!C6="","",'2023年度＿会社・実習内容記入シート'!C6)</f>
        <v/>
      </c>
      <c r="I3" s="148" t="str">
        <f>IF('2023年度＿会社・実習内容記入シート'!E13="","",'2023年度＿会社・実習内容記入シート'!E13)</f>
        <v/>
      </c>
      <c r="J3" s="148" t="str">
        <f>IF('2023年度＿会社・実習内容記入シート'!C14="","",'2023年度＿会社・実習内容記入シート'!C14)</f>
        <v/>
      </c>
      <c r="K3" s="148" t="str">
        <f>IF('2023年度＿会社・実習内容記入シート'!AF14="","",'2023年度＿会社・実習内容記入シート'!AF14)</f>
        <v/>
      </c>
      <c r="L3" s="571" t="str">
        <f>IF('2023年度＿会社・実習内容記入シート'!C15="","",'2023年度＿会社・実習内容記入シート'!C15)</f>
        <v/>
      </c>
      <c r="M3" s="571"/>
      <c r="N3" s="152" t="str">
        <f>IF('2023年度＿会社・実習内容記入シート'!AF15="","",'2023年度＿会社・実習内容記入シート'!AF15)</f>
        <v/>
      </c>
      <c r="O3" s="152" t="str">
        <f>IF('2023年度＿会社・実習内容記入シート'!AT15="","",'2023年度＿会社・実習内容記入シート'!AT15)</f>
        <v/>
      </c>
      <c r="P3" s="160" t="str">
        <f>IF('2023年度＿会社・実習内容記入シート'!C16="","",'2023年度＿会社・実習内容記入シート'!C16)</f>
        <v/>
      </c>
      <c r="Q3" s="156" t="str">
        <f>IF('2023年度＿会社・実習内容記入シート'!C17="","",'2023年度＿会社・実習内容記入シート'!C17)</f>
        <v/>
      </c>
      <c r="R3" s="156" t="str">
        <f>IF('2023年度＿会社・実習内容記入シート'!AF17="","",'2023年度＿会社・実習内容記入シート'!AF17)</f>
        <v/>
      </c>
      <c r="S3" s="148" t="str">
        <f>IF('2023年度＿会社・実習内容記入シート'!C18="","",'2023年度＿会社・実習内容記入シート'!C18)</f>
        <v/>
      </c>
      <c r="T3" s="156" t="str">
        <f>IF(AND('2023年度＿会社・実習内容記入シート'!C28="",'2023年度＿会社・実習内容記入シート'!C31=""),"",IF(AND('2023年度＿会社・実習内容記入シート'!C28&lt;&gt;"",'2023年度＿会社・実習内容記入シート'!C31=""),"「"&amp;'2023年度＿会社・実習内容記入シート'!C28&amp;"」",IF(AND('2023年度＿会社・実習内容記入シート'!C28="",'2023年度＿会社・実習内容記入シート'!C31&lt;&gt;""),'2023年度＿会社・実習内容記入シート'!C31,"「"&amp;'2023年度＿会社・実習内容記入シート'!C28&amp;"」"&amp;'2023年度＿会社・実習内容記入シート'!C31)))</f>
        <v/>
      </c>
      <c r="U3" s="149" t="str">
        <f>IF(AND('2023年度＿会社・実習内容記入シート'!G37="",'2023年度＿会社・実習内容記入シート'!U37="",'2023年度＿会社・実習内容記入シート'!AN37=""),"",('2023年度＿会社・実習内容記入シート'!G37&amp;"/"&amp;'2023年度＿会社・実習内容記入シート'!M37&amp;"～"&amp;'2023年度＿会社・実習内容記入シート'!U37&amp;"/"&amp;'2023年度＿会社・実習内容記入シート'!AA37))</f>
        <v/>
      </c>
      <c r="V3" s="149" t="str">
        <f>IF(AND('2023年度＿会社・実習内容記入シート'!G38="",'2023年度＿会社・実習内容記入シート'!U38="",'2023年度＿会社・実習内容記入シート'!AN38=""),"",('2023年度＿会社・実習内容記入シート'!G38&amp;"/"&amp;'2023年度＿会社・実習内容記入シート'!M38&amp;"～"&amp;'2023年度＿会社・実習内容記入シート'!U38&amp;"/"&amp;'2023年度＿会社・実習内容記入シート'!AA38))</f>
        <v>/～/</v>
      </c>
      <c r="W3" s="149" t="str">
        <f>IF(OR('2023年度＿会社・実習内容記入シート'!AN37="●",),"別途相談可","")</f>
        <v/>
      </c>
      <c r="X3" s="150">
        <f>IF(AND('2023年度＿会社・実習内容記入シート'!E41="",),"",IF('2023年度＿会社・実習内容記入シート'!E41&lt;&gt;"",'2023年度＿会社・実習内容記入シート'!E41,))</f>
        <v>0</v>
      </c>
      <c r="Y3" s="149" t="str">
        <f>IF(OR('2023年度＿会社・実習内容記入シート'!AN41="●",),"別途相談可","")</f>
        <v/>
      </c>
      <c r="Z3" s="151" t="str">
        <f>IF(AND('2023年度＿会社・実習内容記入シート'!I42="",'2023年度＿会社・実習内容記入シート'!R42="",'2023年度＿会社・実習内容記入シート'!AA42=""),"",IF(AND('2023年度＿会社・実習内容記入シート'!I42="●",'2023年度＿会社・実習内容記入シート'!R42="",'2023年度＿会社・実習内容記入シート'!AA42=""),"土",IF(AND('2023年度＿会社・実習内容記入シート'!I42="",'2023年度＿会社・実習内容記入シート'!R42="●",'2023年度＿会社・実習内容記入シート'!AA42=""),"日",IF(AND('2023年度＿会社・実習内容記入シート'!I42="",'2023年度＿会社・実習内容記入シート'!R42="",'2023年度＿会社・実習内容記入シート'!AA42="●"),"祝",IF(AND('2023年度＿会社・実習内容記入シート'!I42="●",'2023年度＿会社・実習内容記入シート'!R42="●",'2023年度＿会社・実習内容記入シート'!AA42=""),"土・日",IF(AND('2023年度＿会社・実習内容記入シート'!I42="",'2023年度＿会社・実習内容記入シート'!R42="●",'2023年度＿会社・実習内容記入シート'!AA42="●"),"日・祝",IF(AND('2023年度＿会社・実習内容記入シート'!I42="●",'2023年度＿会社・実習内容記入シート'!R42="",'2023年度＿会社・実習内容記入シート'!AA42="●"),"土・祝","土・日・祝")))))))</f>
        <v/>
      </c>
      <c r="AA3" s="152" t="str">
        <f>IF('2023年度＿会社・実習内容記入シート'!AM42="","",'2023年度＿会社・実習内容記入シート'!AM42)</f>
        <v/>
      </c>
      <c r="AB3" s="153" t="str">
        <f>IF(OR('2023年度＿会社・実習内容記入シート'!C55="",'2023年度＿会社・実習内容記入シート'!P55=""),"",(TEXT('2023年度＿会社・実習内容記入シート'!C55,"h:mm")&amp;"～"&amp;TEXT('2023年度＿会社・実習内容記入シート'!P55,"h:mm")))</f>
        <v/>
      </c>
      <c r="AC3" s="152" t="str">
        <f>IF('2023年度＿会社・実習内容記入シート'!AE55="","",'2023年度＿会社・実習内容記入シート'!AE55&amp;"分")</f>
        <v/>
      </c>
      <c r="AD3" s="156" t="str">
        <f>IF('2023年度＿会社・実習内容記入シート'!C56="","",'2023年度＿会社・実習内容記入シート'!C56)</f>
        <v/>
      </c>
      <c r="AE3" s="156" t="str">
        <f>IF('2023年度＿会社・実習内容記入シート'!C57="","",'2023年度＿会社・実習内容記入シート'!C57)</f>
        <v/>
      </c>
      <c r="AF3" s="156" t="str">
        <f>IF('2023年度＿会社・実習内容記入シート'!C58="","",'2023年度＿会社・実習内容記入シート'!C58)</f>
        <v/>
      </c>
      <c r="AG3" s="152" t="str">
        <f>IF(OR('2023年度＿会社・実習内容記入シート'!D60="●",'2023年度＿会社・実習内容記入シート'!N60="●"),"九工大","")</f>
        <v/>
      </c>
      <c r="AH3" s="152" t="str">
        <f>IF(OR('2023年度＿会社・実習内容記入シート'!D60="●",'2023年度＿会社・実習内容記入シート'!Z60="●"),"北九大","")</f>
        <v/>
      </c>
      <c r="AI3" s="152"/>
      <c r="AJ3" s="152" t="str">
        <f>IF(OR('2023年度＿会社・実習内容記入シート'!D60="●",'2023年度＿会社・実習内容記入シート'!Q61="●"),"高専","")</f>
        <v/>
      </c>
      <c r="AK3" s="152" t="str">
        <f>IF(OR('2023年度＿会社・実習内容記入シート'!D60="●",'2023年度＿会社・実習内容記入シート'!AI61="●"),"早稲田","")</f>
        <v/>
      </c>
      <c r="AL3" s="152" t="str">
        <f>IF(OR('2023年度＿会社・実習内容記入シート'!D60="●",'2023年度＿会社・実習内容記入シート'!D62="●"),"産業医科大学","")</f>
        <v/>
      </c>
      <c r="AM3" s="152" t="str">
        <f>IF(OR('2023年度＿会社・実習内容記入シート'!AP63="●",'2023年度＿会社・実習内容記入シート'!J63="●"),"学部1年","")</f>
        <v/>
      </c>
      <c r="AN3" s="152" t="str">
        <f>IF(OR('2023年度＿会社・実習内容記入シート'!AP63="●",'2023年度＿会社・実習内容記入シート'!U63="●"),"学部2年","")</f>
        <v/>
      </c>
      <c r="AO3" s="152" t="str">
        <f>IF(OR('2023年度＿会社・実習内容記入シート'!AP63="●",'2023年度＿会社・実習内容記入シート'!AE63="●"),"学部3年","")</f>
        <v/>
      </c>
      <c r="AP3" s="152" t="str">
        <f>IF(AND('2023年度＿会社・実習内容記入シート'!J64="●",'2023年度＿会社・実習内容記入シート'!U64=""),"修士1年",IF('2023年度＿会社・実習内容記入シート'!U64="●","学年問わず",""))</f>
        <v/>
      </c>
      <c r="AQ3" s="152" t="str">
        <f>IF('2023年度＿会社・実習内容記入シート'!J65="","","本科4年")</f>
        <v/>
      </c>
      <c r="AR3" s="152" t="str">
        <f>IF('2023年度＿会社・実習内容記入シート'!U65="","","専攻科1年")</f>
        <v/>
      </c>
      <c r="AS3" s="156" t="str">
        <f>IF('2023年度＿会社・実習内容記入シート'!C68="","",'2023年度＿会社・実習内容記入シート'!C68)</f>
        <v/>
      </c>
      <c r="AT3" s="156" t="str">
        <f>IF('2023年度＿会社・実習内容記入シート'!D73="●","可",IF('2023年度＿会社・実習内容記入シート'!L73="●","不可",IF('2023年度＿会社・実習内容記入シート'!U73="","","応相談")))</f>
        <v/>
      </c>
      <c r="AU3" s="156" t="str">
        <f>IF('2023年度＿会社・実習内容記入シート'!AD73="","",'2023年度＿会社・実習内容記入シート'!AD73)</f>
        <v/>
      </c>
      <c r="AV3" s="156" t="str">
        <f>IF('2023年度＿会社・実習内容記入シート'!D74="●","挨拶程度",IF('2023年度＿会社・実習内容記入シート'!P74="●","日常会話が出来る位",IF('2023年度＿会社・実習内容記入シート'!AF74="●","ほとんどの日本語が理解できる","")))</f>
        <v/>
      </c>
      <c r="AW3" s="148" t="str">
        <f>IF('2023年度＿会社・実習内容記入シート'!C75="","",'2023年度＿会社・実習内容記入シート'!C75)</f>
        <v/>
      </c>
      <c r="AX3" s="152" t="str">
        <f>IF('2023年度＿会社・実習内容記入シート'!C4&lt;&gt;"",IF(AND('2023年度＿会社・実習内容記入シート'!D81="有",'2023年度＿会社・実習内容記入シート'!I81="無"),"要問合",IF(AND('2023年度＿会社・実習内容記入シート'!D81="有",'2023年度＿会社・実習内容記入シート'!I81=""),"有","")),"")</f>
        <v/>
      </c>
      <c r="AY3" s="152" t="str">
        <f>IF('2023年度＿会社・実習内容記入シート'!C4&lt;&gt;"",IF(AND('2023年度＿会社・実習内容記入シート'!D82="有",'2023年度＿会社・実習内容記入シート'!I82="無"),"要問合",IF('2023年度＿会社・実習内容記入シート'!D82&lt;&gt;"","有","")),"")</f>
        <v/>
      </c>
      <c r="AZ3" s="152" t="str">
        <f>IF('2023年度＿会社・実習内容記入シート'!C4&lt;&gt;"",IF(AND('2023年度＿会社・実習内容記入シート'!D83="有",'2023年度＿会社・実習内容記入シート'!I83="無"),"要問合",IF('2023年度＿会社・実習内容記入シート'!D83&lt;&gt;"","有","")),"")</f>
        <v/>
      </c>
      <c r="BA3" s="152" t="str">
        <f>IF('2023年度＿会社・実習内容記入シート'!C4&lt;&gt;"",IF(AND('2023年度＿会社・実習内容記入シート'!D84="有",'2023年度＿会社・実習内容記入シート'!I84="無"),"要問合",IF('2023年度＿会社・実習内容記入シート'!D84&lt;&gt;"","有","")),"")</f>
        <v/>
      </c>
      <c r="BB3" s="152" t="str">
        <f>IF('2023年度＿会社・実習内容記入シート'!C4&lt;&gt;"",IF(AND('2023年度＿会社・実習内容記入シート'!D85="有",'2023年度＿会社・実習内容記入シート'!I85="無"),"要問合",IF('2023年度＿会社・実習内容記入シート'!D85&lt;&gt;"","有","")),"")</f>
        <v/>
      </c>
      <c r="BC3" s="152" t="str">
        <f>IF('2023年度＿会社・実習内容記入シート'!C4&lt;&gt;"",IF(AND('2023年度＿会社・実習内容記入シート'!AG81="有",'2023年度＿会社・実習内容記入シート'!AM81="無"),"要問合",IF('2023年度＿会社・実習内容記入シート'!AG81&lt;&gt;"","有","")),"")</f>
        <v/>
      </c>
      <c r="BD3" s="152" t="str">
        <f>IF('2023年度＿会社・実習内容記入シート'!C4&lt;&gt;"",IF(AND('2023年度＿会社・実習内容記入シート'!AG82="可",'2023年度＿会社・実習内容記入シート'!AL82="",'2023年度＿会社・実習内容記入シート'!AS82=""),"可",IF(AND('2023年度＿会社・実習内容記入シート'!AG82="",'2023年度＿会社・実習内容記入シート'!AL82="不可",'2023年度＿会社・実習内容記入シート'!AS82=""),"不可",IF(AND('2023年度＿会社・実習内容記入シート'!AG82="",'2023年度＿会社・実習内容記入シート'!AL82="",'2023年度＿会社・実習内容記入シート'!AS82="無"),"無",IF(AND('2023年度＿会社・実習内容記入シート'!AG82="可",'2023年度＿会社・実習内容記入シート'!AL82="不可",'2023年度＿会社・実習内容記入シート'!AS82="無"),"要問合","")))),"")</f>
        <v/>
      </c>
      <c r="BE3" s="152" t="str">
        <f>IF('2023年度＿会社・実習内容記入シート'!C4&lt;&gt;"",IF(AND('2023年度＿会社・実習内容記入シート'!AG83="有",'2023年度＿会社・実習内容記入シート'!AM83=""),"有",IF(AND('2023年度＿会社・実習内容記入シート'!AG83="有",'2023年度＿会社・実習内容記入シート'!AM83="無"),"要問合","")),"")</f>
        <v/>
      </c>
      <c r="BF3" s="152" t="str">
        <f>IF('2023年度＿会社・実習内容記入シート'!C4&lt;&gt;"",IF(AND('2023年度＿会社・実習内容記入シート'!AG84="有",'2023年度＿会社・実習内容記入シート'!AM84=""),"有",IF(AND('2023年度＿会社・実習内容記入シート'!AG84="有",'2023年度＿会社・実習内容記入シート'!AM84="無"),"要問合","")),"")</f>
        <v/>
      </c>
      <c r="BG3" s="152" t="str">
        <f>IF('2023年度＿会社・実習内容記入シート'!C4&lt;&gt;"",IF(AND('2023年度＿会社・実習内容記入シート'!AG85="有",'2023年度＿会社・実習内容記入シート'!AM85=""),"有",IF(AND('2023年度＿会社・実習内容記入シート'!AG85="有",'2023年度＿会社・実習内容記入シート'!AM85="無"),"要問合","")),"")</f>
        <v/>
      </c>
      <c r="BH3" s="156" t="str">
        <f>IF('2023年度＿会社・実習内容記入シート'!$C$86&lt;&gt;"",'2023年度＿会社・実習内容記入シート'!$C$86,"")</f>
        <v>　</v>
      </c>
      <c r="BI3" s="156" t="str">
        <f>IF('2023年度＿会社・実習内容記入シート'!$D$90="●","書類選考のみ",IF('2023年度＿会社・実習内容記入シート'!$P$90="●","書類選考+面談",IF('2023年度＿会社・実習内容記入シート'!$AB$90="●","その他","")))</f>
        <v/>
      </c>
      <c r="BJ3" s="156" t="str">
        <f>IF('2023年度＿会社・実習内容記入シート'!$AK$90&lt;&gt;"",'2023年度＿会社・実習内容記入シート'!$AK$90,"")</f>
        <v/>
      </c>
      <c r="BK3" s="154" t="b">
        <f>IF('2023年度＿会社・実習内容記入シート'!C4&lt;&gt;"",IF('2023年度＿会社・実習内容記入シート'!C91&lt;&gt;"",'2023年度＿会社・実習内容記入シート'!C91&amp;"人","別途相談"))</f>
        <v>0</v>
      </c>
      <c r="BL3" s="155" t="str">
        <f>IF('2023年度＿会社・実習内容記入シート'!$C$4&lt;&gt;"",IF(AND('2023年度＿会社・実習内容記入シート'!$D$93="可",'2023年度＿会社・実習内容記入シート'!$I$93="否"),"要問合",IF('2023年度＿会社・実習内容記入シート'!D93&lt;&gt;"","可","")),"")</f>
        <v/>
      </c>
      <c r="BM3" s="155" t="str">
        <f>IF('2023年度＿会社・実習内容記入シート'!C4&lt;&gt;"",IF(AND('2023年度＿会社・実習内容記入シート'!X93="",'2023年度＿会社・実習内容記入シート'!AH93=""),"ー",'2023年度＿会社・実習内容記入シート'!X93&amp;"/"&amp;'2023年度＿会社・実習内容記入シート'!AH93),"")</f>
        <v/>
      </c>
      <c r="BN3" s="580" t="str">
        <f>IF('2023年度＿会社・実習内容記入シート'!E95="",'2023年度＿会社・実習内容記入シート'!E94,'2023年度＿会社・実習内容記入シート'!E95)</f>
        <v/>
      </c>
      <c r="BO3" s="580"/>
      <c r="BP3" s="156" t="str">
        <f>IF('2023年度＿会社・実習内容記入シート'!C102&lt;&gt;"",IF('2023年度＿会社・実習内容記入シート'!C100&lt;&gt;"",'2023年度＿会社・実習内容記入シート'!C100,""),IF(AND('2023年度＿会社・実習内容記入シート'!C96&lt;&gt;"",'2023年度＿会社・実習内容記入シート'!C98&lt;&gt;""),'2023年度＿会社・実習内容記入シート'!C96,""))</f>
        <v/>
      </c>
      <c r="BQ3" s="156" t="str">
        <f>IF('2023年度＿会社・実習内容記入シート'!C102&lt;&gt;"",IF('2023年度＿会社・実習内容記入シート'!C101&lt;&gt;"",'2023年度＿会社・実習内容記入シート'!C101,""),IF(AND('2023年度＿会社・実習内容記入シート'!C102="",'2023年度＿会社・実習内容記入シート'!C98&lt;&gt;""),IF('2023年度＿会社・実習内容記入シート'!C97&lt;&gt;"",'2023年度＿会社・実習内容記入シート'!C97),""))</f>
        <v/>
      </c>
      <c r="BR3" s="156" t="str">
        <f>IF('2023年度＿会社・実習内容記入シート'!C102&lt;&gt;"",'2023年度＿会社・実習内容記入シート'!C102,IF(AND('2023年度＿会社・実習内容記入シート'!C102="",'2023年度＿会社・実習内容記入シート'!C98&lt;&gt;""),'2023年度＿会社・実習内容記入シート'!C98,""))</f>
        <v/>
      </c>
      <c r="BS3" s="156" t="str">
        <f>IF('2023年度＿会社・実習内容記入シート'!C102&lt;&gt;"",IF('2023年度＿会社・実習内容記入シート'!AE100&lt;&gt;"",'2023年度＿会社・実習内容記入シート'!AE100,""),IF(AND('2023年度＿会社・実習内容記入シート'!C102="",'2023年度＿会社・実習内容記入シート'!C98&lt;&gt;"",'2023年度＿会社・実習内容記入シート'!AE96&lt;&gt;""),'2023年度＿会社・実習内容記入シート'!AE96,""))</f>
        <v/>
      </c>
      <c r="BT3" s="156" t="str">
        <f>IF('2023年度＿会社・実習内容記入シート'!C102&lt;&gt;"",IF('2023年度＿会社・実習内容記入シート'!AE101&lt;&gt;"",'2023年度＿会社・実習内容記入シート'!AE101,""),IF(AND('2023年度＿会社・実習内容記入シート'!C102="",'2023年度＿会社・実習内容記入シート'!C98&lt;&gt;""),IF('2023年度＿会社・実習内容記入シート'!AE97&lt;&gt;"",'2023年度＿会社・実習内容記入シート'!AE97),""))</f>
        <v/>
      </c>
      <c r="BU3" s="156" t="str">
        <f>IF('2023年度＿会社・実習内容記入シート'!C102&lt;&gt;"",IF('2023年度＿会社・実習内容記入シート'!AE102&lt;&gt;"",'2023年度＿会社・実習内容記入シート'!AE102,""),IF(AND('2023年度＿会社・実習内容記入シート'!C102="",'2023年度＿会社・実習内容記入シート'!C98&lt;&gt;"",'2023年度＿会社・実習内容記入シート'!AE98&lt;&gt;""),'2023年度＿会社・実習内容記入シート'!AE98,""))</f>
        <v/>
      </c>
      <c r="BV3" s="156" t="str">
        <f>IF(AND('2023年度＿会社・実習内容記入シート'!C98&lt;&gt;"",'2023年度＿会社・実習内容記入シート'!C102&lt;&gt;""),IF('2023年度＿会社・実習内容記入シート'!C96&lt;&gt;"",'2023年度＿会社・実習内容記入シート'!C96,""),"")</f>
        <v/>
      </c>
      <c r="BW3" s="156" t="str">
        <f>IF(AND('2023年度＿会社・実習内容記入シート'!C98&lt;&gt;"",'2023年度＿会社・実習内容記入シート'!C102&lt;&gt;""),IF('2023年度＿会社・実習内容記入シート'!C97&lt;&gt;"",'2023年度＿会社・実習内容記入シート'!C97,""),"")</f>
        <v/>
      </c>
      <c r="BX3" s="156" t="str">
        <f>IF(AND('2023年度＿会社・実習内容記入シート'!C98&lt;&gt;"",'2023年度＿会社・実習内容記入シート'!C102&lt;&gt;""),'2023年度＿会社・実習内容記入シート'!C98,"")</f>
        <v/>
      </c>
      <c r="BY3" s="156" t="str">
        <f>IF(AND('2023年度＿会社・実習内容記入シート'!C98&lt;&gt;"",'2023年度＿会社・実習内容記入シート'!C102&lt;&gt;""),IF('2023年度＿会社・実習内容記入シート'!AE96&lt;&gt;"",'2023年度＿会社・実習内容記入シート'!AE96,""),"")</f>
        <v/>
      </c>
      <c r="BZ3" s="156" t="str">
        <f>IF(AND('2023年度＿会社・実習内容記入シート'!C98&lt;&gt;"",'2023年度＿会社・実習内容記入シート'!C102&lt;&gt;""),IF('2023年度＿会社・実習内容記入シート'!AE97&lt;&gt;"",'2023年度＿会社・実習内容記入シート'!AE97,""),"")</f>
        <v/>
      </c>
      <c r="CA3" s="156" t="str">
        <f>IF(AND('2023年度＿会社・実習内容記入シート'!C98&lt;&gt;"",'2023年度＿会社・実習内容記入シート'!C102&lt;&gt;""),IF('2023年度＿会社・実習内容記入シート'!AE98&lt;&gt;"",'2023年度＿会社・実習内容記入シート'!AE98,""),"")</f>
        <v/>
      </c>
      <c r="CB3" s="162" t="str">
        <f>IF(AND('2023年度＿会社・実習内容記入シート'!T44="",'2023年度＿会社・実習内容記入シート'!T45="",'2023年度＿会社・実習内容記入シート'!T46="",'2023年度＿会社・実習内容記入シート'!T47="",'2023年度＿会社・実習内容記入シート'!T48="",'2023年度＿会社・実習内容記入シート'!T49="",'2023年度＿会社・実習内容記入シート'!T50="",'2023年度＿会社・実習内容記入シート'!T51="",'2023年度＿会社・実習内容記入シート'!T52="",'2023年度＿会社・実習内容記入シート'!T53=""),"要確認","有")</f>
        <v>要確認</v>
      </c>
      <c r="CC3" s="149" t="str">
        <f>IF(AND('2023年度＿会社・実習内容記入シート'!G37="",'2023年度＿会社・実習内容記入シート'!U37="",'2023年度＿会社・実習内容記入シート'!AN37=""),"",IF('2023年度＿会社・実習内容記入シート'!AN37&lt;&gt;"","別途相談",'2023年度＿会社・実習内容記入シート'!G37&amp;"/"&amp;'2023年度＿会社・実習内容記入シート'!M37&amp;"～"&amp;'2023年度＿会社・実習内容記入シート'!U37&amp;"/"&amp;'2023年度＿会社・実習内容記入シート'!AA37))</f>
        <v/>
      </c>
      <c r="CD3" s="157" t="str">
        <f>IF(AND('2023年度＿会社・実習内容記入シート'!G38="",'2023年度＿会社・実習内容記入シート'!U38="",'2023年度＿会社・実習内容記入シート'!AN37=""),"",IF('2023年度＿会社・実習内容記入シート'!AN37&lt;&gt;"","別途相談",'2023年度＿会社・実習内容記入シート'!G38&amp;"/"&amp;'2023年度＿会社・実習内容記入シート'!M38&amp;"～"&amp;'2023年度＿会社・実習内容記入シート'!U38&amp;"/"&amp;'2023年度＿会社・実習内容記入シート'!AA38))</f>
        <v/>
      </c>
      <c r="CE3" s="158">
        <f>IF(AND('2023年度＿会社・実習内容記入シート'!E41="",),"",IF('2023年度＿会社・実習内容記入シート'!E41&lt;&gt;"",'2023年度＿会社・実習内容記入シート'!E41,))</f>
        <v>0</v>
      </c>
      <c r="CF3" s="154" t="b">
        <f>IF('2023年度＿会社・実習内容記入シート'!C4&lt;&gt;"",IF('2023年度＿会社・実習内容記入シート'!C91&lt;&gt;"",'2023年度＿会社・実習内容記入シート'!C91&amp;"人","別途相談"))</f>
        <v>0</v>
      </c>
      <c r="CG3" s="155" t="str">
        <f>IF('2023年度＿会社・実習内容記入シート'!$C$4&lt;&gt;"",IF(AND('2023年度＿会社・実習内容記入シート'!$D$93="可",'2023年度＿会社・実習内容記入シート'!$I$93="否"),"要問合",IF('2023年度＿会社・実習内容記入シート'!D93&lt;&gt;"","可","")),"")</f>
        <v/>
      </c>
      <c r="CH3" s="155" t="str">
        <f>IF('2023年度＿会社・実習内容記入シート'!C4&lt;&gt;"",IF(AND('2023年度＿会社・実習内容記入シート'!X93="",'2023年度＿会社・実習内容記入シート'!AH93=""),"ー",'2023年度＿会社・実習内容記入シート'!X93&amp;"/"&amp;'2023年度＿会社・実習内容記入シート'!AH93),"")</f>
        <v/>
      </c>
    </row>
    <row r="4" spans="1:86" s="7" customFormat="1">
      <c r="L4" s="22"/>
      <c r="M4" s="22"/>
      <c r="U4" s="23"/>
      <c r="V4" s="23"/>
      <c r="W4" s="23"/>
      <c r="X4" s="23"/>
      <c r="Y4" s="23"/>
      <c r="Z4" s="23"/>
      <c r="AB4" s="23"/>
      <c r="AC4" s="23"/>
      <c r="AG4" s="23"/>
      <c r="AH4" s="23"/>
      <c r="AI4" s="23"/>
      <c r="AJ4" s="23"/>
      <c r="AK4" s="23"/>
      <c r="AL4" s="23"/>
      <c r="AM4" s="23"/>
      <c r="AN4" s="23"/>
      <c r="AO4" s="23"/>
      <c r="AP4" s="23"/>
      <c r="AQ4" s="23"/>
      <c r="AR4" s="23"/>
      <c r="AS4" s="25"/>
      <c r="AW4" s="25"/>
      <c r="AY4" s="8"/>
      <c r="BA4" s="8"/>
      <c r="BC4" s="11"/>
      <c r="BD4" s="11"/>
      <c r="BE4" s="11"/>
      <c r="BF4" s="11"/>
      <c r="BG4" s="11"/>
      <c r="BH4" s="11"/>
      <c r="BL4" s="41"/>
      <c r="BM4" s="41"/>
      <c r="BO4" s="25"/>
      <c r="BQ4" s="8"/>
      <c r="BS4" s="8"/>
      <c r="BU4" s="24"/>
      <c r="CC4" s="23"/>
      <c r="CD4" s="23"/>
      <c r="CE4" s="23"/>
      <c r="CG4" s="41"/>
    </row>
    <row r="5" spans="1:86">
      <c r="AW5" s="25"/>
      <c r="AY5" s="8"/>
      <c r="BA5" s="8"/>
      <c r="BC5" s="11"/>
      <c r="BD5" s="11"/>
      <c r="BE5" s="11"/>
      <c r="BF5" s="11"/>
      <c r="BG5" s="11"/>
      <c r="BH5" s="11"/>
      <c r="BQ5" s="12"/>
      <c r="BS5" s="12"/>
      <c r="BU5" s="13"/>
    </row>
    <row r="6" spans="1:86">
      <c r="AW6" s="25"/>
      <c r="AY6" s="8"/>
      <c r="BA6" s="8"/>
      <c r="BC6" s="11"/>
      <c r="BD6" s="11"/>
      <c r="BE6" s="11"/>
      <c r="BF6" s="11"/>
      <c r="BG6" s="11"/>
      <c r="BH6" s="11"/>
      <c r="BQ6" s="12"/>
      <c r="BS6" s="12"/>
      <c r="BU6" s="13"/>
    </row>
    <row r="7" spans="1:86">
      <c r="AW7" s="25"/>
      <c r="BC7" s="11"/>
      <c r="BD7" s="11"/>
      <c r="BE7" s="11"/>
      <c r="BF7" s="11"/>
      <c r="BG7" s="11"/>
      <c r="BH7" s="11"/>
      <c r="BQ7" s="12"/>
      <c r="BS7" s="12"/>
      <c r="BU7" s="13"/>
    </row>
    <row r="8" spans="1:86">
      <c r="BC8" s="11"/>
      <c r="BD8" s="11"/>
      <c r="BE8" s="11"/>
      <c r="BF8" s="11"/>
      <c r="BG8" s="11"/>
      <c r="BH8" s="11"/>
    </row>
    <row r="9" spans="1:86">
      <c r="BC9" s="11"/>
      <c r="BD9" s="11"/>
      <c r="BE9" s="11"/>
      <c r="BF9" s="11"/>
      <c r="BG9" s="11"/>
      <c r="BH9" s="11"/>
    </row>
  </sheetData>
  <sheetProtection selectLockedCells="1"/>
  <mergeCells count="12">
    <mergeCell ref="BV1:CA1"/>
    <mergeCell ref="L3:M3"/>
    <mergeCell ref="AG2:AL2"/>
    <mergeCell ref="AM2:AO2"/>
    <mergeCell ref="AQ2:AR2"/>
    <mergeCell ref="BN2:BO2"/>
    <mergeCell ref="BN3:BO3"/>
    <mergeCell ref="F1:R1"/>
    <mergeCell ref="T1:AF1"/>
    <mergeCell ref="AX1:BH1"/>
    <mergeCell ref="BN1:BO1"/>
    <mergeCell ref="BP1:BU1"/>
  </mergeCells>
  <phoneticPr fontId="2"/>
  <conditionalFormatting sqref="AK1:AL1 AK3:AL65536">
    <cfRule type="expression" dxfId="2" priority="3" stopIfTrue="1">
      <formula>IF(AT1="不可",AK1="早稲田")</formula>
    </cfRule>
  </conditionalFormatting>
  <conditionalFormatting sqref="CH3">
    <cfRule type="expression" dxfId="1" priority="2" stopIfTrue="1">
      <formula>AND($CG$3="可",$CH$3="ー")</formula>
    </cfRule>
  </conditionalFormatting>
  <conditionalFormatting sqref="BM3">
    <cfRule type="expression" dxfId="0" priority="1" stopIfTrue="1">
      <formula>AND($BL$3="可",$BM$3="ー")</formula>
    </cfRule>
  </conditionalFormatting>
  <dataValidations count="1">
    <dataValidation type="list" allowBlank="1" showDropDown="1" showInputMessage="1" showErrorMessage="1" sqref="AV4" xr:uid="{00000000-0002-0000-0200-000000000000}">
      <formula1>"挨拶程度,日常会話が出来る位,ほとんどの会話が理解できる位,その他"</formula1>
    </dataValidation>
  </dataValidations>
  <pageMargins left="0.31496062992125984" right="0.31496062992125984" top="0.74803149606299213" bottom="0.74803149606299213" header="0.31496062992125984" footer="0.31496062992125984"/>
  <pageSetup paperSize="9" scale="18"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2023年度＿会社・実習内容記入シート</vt:lpstr>
      <vt:lpstr>記入例</vt:lpstr>
      <vt:lpstr>事務局用※削除不可</vt:lpstr>
      <vt:lpstr>'2023年度＿会社・実習内容記入シート'!Print_Area</vt:lpstr>
      <vt:lpstr>記入例!Print_Area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kpec11</cp:lastModifiedBy>
  <cp:revision/>
  <dcterms:created xsi:type="dcterms:W3CDTF">2013-09-06T07:50:15Z</dcterms:created>
  <dcterms:modified xsi:type="dcterms:W3CDTF">2023-03-02T01:40:25Z</dcterms:modified>
  <cp:category/>
  <cp:contentStatus/>
</cp:coreProperties>
</file>